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ayroll\Payroll Internal\Timesheet Documents\"/>
    </mc:Choice>
  </mc:AlternateContent>
  <workbookProtection workbookAlgorithmName="SHA-512" workbookHashValue="o1LL+7UnAKvd61IoAjKeua4wJIOLFCB87ge+mdP8+dcAxSEDqDoEB1ktr4TLZ7ByT/9h28VdW3rU4rzFGuhVCA==" workbookSaltValue="KmRvZ3vQGAZO//RtMK8BUg==" workbookSpinCount="100000" lockStructure="1"/>
  <bookViews>
    <workbookView xWindow="0" yWindow="0" windowWidth="28800" windowHeight="12105" firstSheet="3" activeTab="4"/>
  </bookViews>
  <sheets>
    <sheet name="V9" sheetId="4" state="hidden" r:id="rId1"/>
    <sheet name="Final Formatted Template" sheetId="11" state="hidden" r:id="rId2"/>
    <sheet name="Working Template no hidden cell" sheetId="12" state="hidden" r:id="rId3"/>
    <sheet name="Timesheet" sheetId="13" r:id="rId4"/>
    <sheet name="Nonexempt Request Leave" sheetId="16" r:id="rId5"/>
    <sheet name="Call-Back Form" sheetId="14" r:id="rId6"/>
    <sheet name="Leave Form" sheetId="15" state="hidden" r:id="rId7"/>
  </sheets>
  <definedNames>
    <definedName name="_xlnm.Print_Area" localSheetId="5">'Call-Back Form'!$A$1:$AS$51</definedName>
    <definedName name="_xlnm.Print_Area" localSheetId="1">'Final Formatted Template'!$A$1:$AS$57</definedName>
    <definedName name="_xlnm.Print_Area" localSheetId="6">'Leave Form'!$A$1:$G$60</definedName>
    <definedName name="_xlnm.Print_Area" localSheetId="4">'Nonexempt Request Leave'!$A$1:$AS$63</definedName>
    <definedName name="_xlnm.Print_Area" localSheetId="0">'V9'!$A$1:$AS$56</definedName>
  </definedNames>
  <calcPr calcId="152511"/>
</workbook>
</file>

<file path=xl/calcChain.xml><?xml version="1.0" encoding="utf-8"?>
<calcChain xmlns="http://schemas.openxmlformats.org/spreadsheetml/2006/main">
  <c r="Z15" i="13" l="1"/>
  <c r="X15" i="13"/>
  <c r="V15" i="13"/>
  <c r="T15" i="13"/>
  <c r="Z14" i="13"/>
  <c r="X14" i="13"/>
  <c r="V14" i="13"/>
  <c r="T14" i="13"/>
  <c r="Z13" i="13"/>
  <c r="X13" i="13"/>
  <c r="V13" i="13"/>
  <c r="T13" i="13"/>
  <c r="Z12" i="13"/>
  <c r="X12" i="13"/>
  <c r="V12" i="13"/>
  <c r="T12" i="13"/>
  <c r="Z11" i="13"/>
  <c r="X11" i="13"/>
  <c r="V11" i="13"/>
  <c r="T11" i="13"/>
  <c r="Z10" i="13"/>
  <c r="X10" i="13"/>
  <c r="V10" i="13"/>
  <c r="T10" i="13"/>
  <c r="Z9" i="13"/>
  <c r="X9" i="13"/>
  <c r="V9" i="13"/>
  <c r="T9" i="13"/>
  <c r="Z8" i="13"/>
  <c r="X8" i="13"/>
  <c r="V8" i="13"/>
  <c r="T8" i="13"/>
  <c r="L15" i="13"/>
  <c r="J15" i="13"/>
  <c r="H15" i="13"/>
  <c r="L14" i="13"/>
  <c r="J14" i="13"/>
  <c r="H14" i="13"/>
  <c r="L13" i="13"/>
  <c r="J13" i="13"/>
  <c r="H13" i="13"/>
  <c r="L12" i="13"/>
  <c r="J12" i="13"/>
  <c r="H12" i="13"/>
  <c r="L11" i="13"/>
  <c r="J11" i="13"/>
  <c r="H11" i="13"/>
  <c r="L10" i="13"/>
  <c r="J10" i="13"/>
  <c r="H10" i="13"/>
  <c r="L9" i="13"/>
  <c r="J9" i="13"/>
  <c r="H9" i="13"/>
  <c r="L8" i="13"/>
  <c r="J8" i="13"/>
  <c r="H8" i="13"/>
  <c r="D44" i="13" l="1"/>
  <c r="D43" i="13"/>
  <c r="D41" i="13"/>
  <c r="D40" i="13"/>
  <c r="AQ43" i="13" l="1"/>
  <c r="AQ45" i="13"/>
  <c r="AB15" i="13" l="1"/>
  <c r="AB14" i="13"/>
  <c r="AB13" i="13"/>
  <c r="AB12" i="13"/>
  <c r="AB11" i="13"/>
  <c r="AB10" i="13"/>
  <c r="AB9" i="13"/>
  <c r="AB8" i="13"/>
  <c r="R15" i="13"/>
  <c r="R14" i="13"/>
  <c r="R13" i="13"/>
  <c r="R12" i="13"/>
  <c r="R11" i="13"/>
  <c r="R10" i="13"/>
  <c r="R9" i="13"/>
  <c r="R8" i="13"/>
  <c r="P15" i="13"/>
  <c r="P14" i="13"/>
  <c r="P13" i="13"/>
  <c r="P12" i="13"/>
  <c r="P11" i="13"/>
  <c r="P10" i="13"/>
  <c r="P9" i="13"/>
  <c r="P8" i="13"/>
  <c r="N15" i="13"/>
  <c r="N14" i="13"/>
  <c r="N13" i="13"/>
  <c r="N12" i="13"/>
  <c r="N11" i="13"/>
  <c r="N10" i="13"/>
  <c r="N9" i="13"/>
  <c r="N8" i="13"/>
  <c r="AN15" i="13" l="1"/>
  <c r="AL15" i="13"/>
  <c r="AJ15" i="13"/>
  <c r="AH15" i="13"/>
  <c r="AF15" i="13"/>
  <c r="AD15" i="13"/>
  <c r="AN14" i="13"/>
  <c r="AL14" i="13"/>
  <c r="AJ14" i="13"/>
  <c r="AH14" i="13"/>
  <c r="AF14" i="13"/>
  <c r="AD14" i="13"/>
  <c r="AN13" i="13"/>
  <c r="AL13" i="13"/>
  <c r="AJ13" i="13"/>
  <c r="AH13" i="13"/>
  <c r="AF13" i="13"/>
  <c r="AD13" i="13"/>
  <c r="AN12" i="13"/>
  <c r="AL12" i="13"/>
  <c r="AJ12" i="13"/>
  <c r="AH12" i="13"/>
  <c r="AF12" i="13"/>
  <c r="AD12" i="13"/>
  <c r="AN11" i="13"/>
  <c r="AL11" i="13"/>
  <c r="AJ11" i="13"/>
  <c r="AH11" i="13"/>
  <c r="AF11" i="13"/>
  <c r="AD11" i="13"/>
  <c r="AN10" i="13"/>
  <c r="AL10" i="13"/>
  <c r="AJ10" i="13"/>
  <c r="AH10" i="13"/>
  <c r="AF10" i="13"/>
  <c r="AD10" i="13"/>
  <c r="AN9" i="13"/>
  <c r="AL9" i="13"/>
  <c r="AJ9" i="13"/>
  <c r="AH9" i="13"/>
  <c r="AF9" i="13"/>
  <c r="AD9" i="13"/>
  <c r="AN8" i="13"/>
  <c r="AL8" i="13"/>
  <c r="AJ8" i="13"/>
  <c r="AH8" i="13"/>
  <c r="AF8" i="13"/>
  <c r="AD8" i="13"/>
  <c r="AT27" i="14" l="1"/>
  <c r="AT28" i="14"/>
  <c r="AT29" i="14"/>
  <c r="AT26" i="14"/>
  <c r="AR27" i="14"/>
  <c r="AR28" i="14"/>
  <c r="AR29" i="14"/>
  <c r="AR26" i="14"/>
  <c r="AP27" i="14"/>
  <c r="AP28" i="14"/>
  <c r="AP29" i="14"/>
  <c r="AP26" i="14"/>
  <c r="AN27" i="14"/>
  <c r="AN28" i="14"/>
  <c r="AN29" i="14"/>
  <c r="AN26" i="14"/>
  <c r="AL27" i="14"/>
  <c r="AL28" i="14"/>
  <c r="AL29" i="14"/>
  <c r="AL26" i="14"/>
  <c r="AJ27" i="14"/>
  <c r="AJ28" i="14"/>
  <c r="AJ29" i="14"/>
  <c r="AJ26" i="14"/>
  <c r="AH27" i="14"/>
  <c r="AH28" i="14"/>
  <c r="AH29" i="14"/>
  <c r="AH26" i="14"/>
  <c r="AF27" i="14"/>
  <c r="AF28" i="14"/>
  <c r="AF29" i="14"/>
  <c r="AF26" i="14"/>
  <c r="AD27" i="14"/>
  <c r="AD28" i="14"/>
  <c r="AD29" i="14"/>
  <c r="AD26" i="14"/>
  <c r="AB27" i="14"/>
  <c r="AB28" i="14"/>
  <c r="AB29" i="14"/>
  <c r="AB26" i="14"/>
  <c r="Z27" i="14"/>
  <c r="Z28" i="14"/>
  <c r="Z29" i="14"/>
  <c r="Z26" i="14"/>
  <c r="X27" i="14"/>
  <c r="X28" i="14"/>
  <c r="X29" i="14"/>
  <c r="X26" i="14"/>
  <c r="V27" i="14"/>
  <c r="V28" i="14"/>
  <c r="V29" i="14"/>
  <c r="V26" i="14"/>
  <c r="T27" i="14"/>
  <c r="T28" i="14"/>
  <c r="T29" i="14"/>
  <c r="T26" i="14"/>
  <c r="R27" i="14"/>
  <c r="R28" i="14"/>
  <c r="R29" i="14"/>
  <c r="R26" i="14"/>
  <c r="P27" i="14"/>
  <c r="P28" i="14"/>
  <c r="P29" i="14"/>
  <c r="P26" i="14"/>
  <c r="N27" i="14"/>
  <c r="N28" i="14"/>
  <c r="N29" i="14"/>
  <c r="N26" i="14"/>
  <c r="L27" i="14"/>
  <c r="L28" i="14"/>
  <c r="L29" i="14"/>
  <c r="L26" i="14"/>
  <c r="J27" i="14"/>
  <c r="J28" i="14"/>
  <c r="J29" i="14"/>
  <c r="J26" i="14"/>
  <c r="H27" i="14"/>
  <c r="H28" i="14"/>
  <c r="H29" i="14"/>
  <c r="H26" i="14"/>
  <c r="F27" i="14"/>
  <c r="F28" i="14"/>
  <c r="F29" i="14"/>
  <c r="F26" i="14"/>
  <c r="D27" i="14"/>
  <c r="D28" i="14"/>
  <c r="D29" i="14"/>
  <c r="D26" i="14"/>
  <c r="J30" i="14" l="1"/>
  <c r="Q22" i="14"/>
  <c r="Q21" i="14" s="1"/>
  <c r="AS22" i="14"/>
  <c r="AS21" i="14" s="1"/>
  <c r="AQ22" i="14"/>
  <c r="AQ21" i="14" s="1"/>
  <c r="AO22" i="14"/>
  <c r="AO21" i="14" s="1"/>
  <c r="AM22" i="14"/>
  <c r="AM21" i="14" s="1"/>
  <c r="AK22" i="14"/>
  <c r="AK21" i="14" s="1"/>
  <c r="AI22" i="14"/>
  <c r="AI21" i="14" s="1"/>
  <c r="AG22" i="14"/>
  <c r="AG21" i="14" s="1"/>
  <c r="AE22" i="14"/>
  <c r="AE21" i="14" s="1"/>
  <c r="Y22" i="14"/>
  <c r="Y21" i="14" s="1"/>
  <c r="W22" i="14"/>
  <c r="W21" i="14" s="1"/>
  <c r="U22" i="14"/>
  <c r="U21" i="14" s="1"/>
  <c r="S22" i="14"/>
  <c r="S21" i="14" s="1"/>
  <c r="I22" i="14"/>
  <c r="I21" i="14" s="1"/>
  <c r="G22" i="14"/>
  <c r="G21" i="14" s="1"/>
  <c r="AS18" i="14"/>
  <c r="AQ18" i="14"/>
  <c r="AO18" i="14"/>
  <c r="AM18" i="14"/>
  <c r="AK18" i="14"/>
  <c r="AI18" i="14"/>
  <c r="AG18" i="14"/>
  <c r="AE18" i="14"/>
  <c r="AC18" i="14"/>
  <c r="AA18" i="14"/>
  <c r="Y18" i="14"/>
  <c r="W18" i="14"/>
  <c r="U18" i="14"/>
  <c r="S18" i="14"/>
  <c r="Q18" i="14"/>
  <c r="O18" i="14"/>
  <c r="M18" i="14"/>
  <c r="K18" i="14"/>
  <c r="I18" i="14"/>
  <c r="G18" i="14"/>
  <c r="E18" i="14"/>
  <c r="C18" i="14" l="1"/>
  <c r="AS21" i="13"/>
  <c r="AT21" i="13" s="1"/>
  <c r="AQ21" i="13"/>
  <c r="AR21" i="13" s="1"/>
  <c r="AO21" i="13"/>
  <c r="AP21" i="13" s="1"/>
  <c r="AM21" i="13"/>
  <c r="AN21" i="13" s="1"/>
  <c r="AK21" i="13"/>
  <c r="AL21" i="13" s="1"/>
  <c r="AI21" i="13"/>
  <c r="AJ21" i="13" s="1"/>
  <c r="AG21" i="13"/>
  <c r="AH21" i="13" s="1"/>
  <c r="AE21" i="13"/>
  <c r="AF21" i="13" s="1"/>
  <c r="Y21" i="13"/>
  <c r="Z21" i="13" s="1"/>
  <c r="W21" i="13"/>
  <c r="X21" i="13" s="1"/>
  <c r="U21" i="13"/>
  <c r="V21" i="13" s="1"/>
  <c r="S21" i="13"/>
  <c r="T21" i="13" s="1"/>
  <c r="Q21" i="13"/>
  <c r="R21" i="13" s="1"/>
  <c r="I21" i="13"/>
  <c r="J21" i="13" s="1"/>
  <c r="G21" i="13"/>
  <c r="H21" i="13" s="1"/>
  <c r="AT34" i="16" l="1"/>
  <c r="AR34" i="16"/>
  <c r="AP34" i="16"/>
  <c r="AN34" i="16"/>
  <c r="AL34" i="16"/>
  <c r="AJ34" i="16"/>
  <c r="AH34" i="16"/>
  <c r="AF34" i="16"/>
  <c r="AD34" i="16"/>
  <c r="AB34" i="16"/>
  <c r="Z34" i="16"/>
  <c r="X34" i="16"/>
  <c r="V34" i="16"/>
  <c r="T34" i="16"/>
  <c r="R34" i="16"/>
  <c r="P34" i="16"/>
  <c r="N34" i="16"/>
  <c r="L34" i="16"/>
  <c r="J34" i="16"/>
  <c r="H34" i="16"/>
  <c r="F34" i="16"/>
  <c r="D34" i="16"/>
  <c r="AT33" i="16"/>
  <c r="AR33" i="16"/>
  <c r="AP33" i="16"/>
  <c r="AN33" i="16"/>
  <c r="AL33" i="16"/>
  <c r="AJ33" i="16"/>
  <c r="AH33" i="16"/>
  <c r="AF33" i="16"/>
  <c r="AD33" i="16"/>
  <c r="AB33" i="16"/>
  <c r="Z33" i="16"/>
  <c r="X33" i="16"/>
  <c r="V33" i="16"/>
  <c r="T33" i="16"/>
  <c r="R33" i="16"/>
  <c r="P33" i="16"/>
  <c r="N33" i="16"/>
  <c r="L33" i="16"/>
  <c r="J33" i="16"/>
  <c r="H33" i="16"/>
  <c r="F33" i="16"/>
  <c r="D33" i="16"/>
  <c r="AT32" i="16"/>
  <c r="AR32" i="16"/>
  <c r="AP32" i="16"/>
  <c r="AN32" i="16"/>
  <c r="AL32" i="16"/>
  <c r="AJ32" i="16"/>
  <c r="AH32" i="16"/>
  <c r="AF32" i="16"/>
  <c r="AD32" i="16"/>
  <c r="AB32" i="16"/>
  <c r="Z32" i="16"/>
  <c r="X32" i="16"/>
  <c r="V32" i="16"/>
  <c r="T32" i="16"/>
  <c r="R32" i="16"/>
  <c r="P32" i="16"/>
  <c r="N32" i="16"/>
  <c r="L32" i="16"/>
  <c r="J32" i="16"/>
  <c r="H32" i="16"/>
  <c r="F32" i="16"/>
  <c r="D32" i="16"/>
  <c r="AT31" i="16"/>
  <c r="AR31" i="16"/>
  <c r="AP31" i="16"/>
  <c r="AN31" i="16"/>
  <c r="AL31" i="16"/>
  <c r="AJ31" i="16"/>
  <c r="AH31" i="16"/>
  <c r="AF31" i="16"/>
  <c r="AD31" i="16"/>
  <c r="AB31" i="16"/>
  <c r="Z31" i="16"/>
  <c r="X31" i="16"/>
  <c r="V31" i="16"/>
  <c r="T31" i="16"/>
  <c r="R31" i="16"/>
  <c r="P31" i="16"/>
  <c r="N31" i="16"/>
  <c r="L31" i="16"/>
  <c r="J31" i="16"/>
  <c r="H31" i="16"/>
  <c r="F31" i="16"/>
  <c r="D31" i="16"/>
  <c r="AT30" i="16"/>
  <c r="AR30" i="16"/>
  <c r="AP30" i="16"/>
  <c r="AN30" i="16"/>
  <c r="AL30" i="16"/>
  <c r="AJ30" i="16"/>
  <c r="AH30" i="16"/>
  <c r="AF30" i="16"/>
  <c r="AD30" i="16"/>
  <c r="AB30" i="16"/>
  <c r="Z30" i="16"/>
  <c r="X30" i="16"/>
  <c r="V30" i="16"/>
  <c r="T30" i="16"/>
  <c r="R30" i="16"/>
  <c r="P30" i="16"/>
  <c r="N30" i="16"/>
  <c r="L30" i="16"/>
  <c r="J30" i="16"/>
  <c r="H30" i="16"/>
  <c r="F30" i="16"/>
  <c r="D30" i="16"/>
  <c r="AT29" i="16"/>
  <c r="AR29" i="16"/>
  <c r="AP29" i="16"/>
  <c r="AN29" i="16"/>
  <c r="AL29" i="16"/>
  <c r="AJ29" i="16"/>
  <c r="AH29" i="16"/>
  <c r="AF29" i="16"/>
  <c r="AD29" i="16"/>
  <c r="AB29" i="16"/>
  <c r="Z29" i="16"/>
  <c r="X29" i="16"/>
  <c r="V29" i="16"/>
  <c r="T29" i="16"/>
  <c r="R29" i="16"/>
  <c r="P29" i="16"/>
  <c r="N29" i="16"/>
  <c r="L29" i="16"/>
  <c r="J29" i="16"/>
  <c r="H29" i="16"/>
  <c r="F29" i="16"/>
  <c r="D29" i="16"/>
  <c r="AT28" i="16"/>
  <c r="AR28" i="16"/>
  <c r="AP28" i="16"/>
  <c r="AN28" i="16"/>
  <c r="AL28" i="16"/>
  <c r="AJ28" i="16"/>
  <c r="AH28" i="16"/>
  <c r="AF28" i="16"/>
  <c r="AD28" i="16"/>
  <c r="AB28" i="16"/>
  <c r="Z28" i="16"/>
  <c r="X28" i="16"/>
  <c r="V28" i="16"/>
  <c r="T28" i="16"/>
  <c r="R28" i="16"/>
  <c r="P28" i="16"/>
  <c r="N28" i="16"/>
  <c r="L28" i="16"/>
  <c r="J28" i="16"/>
  <c r="H28" i="16"/>
  <c r="F28" i="16"/>
  <c r="D28" i="16"/>
  <c r="AT27" i="16"/>
  <c r="AR27" i="16"/>
  <c r="AP27" i="16"/>
  <c r="AN27" i="16"/>
  <c r="AL27" i="16"/>
  <c r="AJ27" i="16"/>
  <c r="AH27" i="16"/>
  <c r="AF27" i="16"/>
  <c r="AD27" i="16"/>
  <c r="AB27" i="16"/>
  <c r="Z27" i="16"/>
  <c r="X27" i="16"/>
  <c r="V27" i="16"/>
  <c r="T27" i="16"/>
  <c r="R27" i="16"/>
  <c r="P27" i="16"/>
  <c r="N27" i="16"/>
  <c r="L27" i="16"/>
  <c r="J27" i="16"/>
  <c r="H27" i="16"/>
  <c r="F27" i="16"/>
  <c r="D27" i="16"/>
  <c r="AT26" i="16"/>
  <c r="AR26" i="16"/>
  <c r="AP26" i="16"/>
  <c r="AN26" i="16"/>
  <c r="AL26" i="16"/>
  <c r="AJ26" i="16"/>
  <c r="AH26" i="16"/>
  <c r="AF26" i="16"/>
  <c r="AD26" i="16"/>
  <c r="AB26" i="16"/>
  <c r="Z26" i="16"/>
  <c r="X26" i="16"/>
  <c r="V26" i="16"/>
  <c r="T26" i="16"/>
  <c r="R26" i="16"/>
  <c r="P26" i="16"/>
  <c r="N26" i="16"/>
  <c r="L26" i="16"/>
  <c r="J26" i="16"/>
  <c r="H26" i="16"/>
  <c r="F26" i="16"/>
  <c r="D26" i="16"/>
  <c r="AT25" i="16"/>
  <c r="AR25" i="16"/>
  <c r="AP25" i="16"/>
  <c r="AN25" i="16"/>
  <c r="AL25" i="16"/>
  <c r="AJ25" i="16"/>
  <c r="AH25" i="16"/>
  <c r="AF25" i="16"/>
  <c r="AD25" i="16"/>
  <c r="AB25" i="16"/>
  <c r="Z25" i="16"/>
  <c r="X25" i="16"/>
  <c r="V25" i="16"/>
  <c r="T25" i="16"/>
  <c r="R25" i="16"/>
  <c r="P25" i="16"/>
  <c r="N25" i="16"/>
  <c r="L25" i="16"/>
  <c r="J25" i="16"/>
  <c r="H25" i="16"/>
  <c r="F25" i="16"/>
  <c r="D25" i="16"/>
  <c r="AT23" i="16"/>
  <c r="AR23" i="16"/>
  <c r="AP23" i="16"/>
  <c r="AN23" i="16"/>
  <c r="AL23" i="16"/>
  <c r="AJ23" i="16"/>
  <c r="AH23" i="16"/>
  <c r="AF23" i="16"/>
  <c r="AD23" i="16"/>
  <c r="AB23" i="16"/>
  <c r="Z23" i="16"/>
  <c r="X23" i="16"/>
  <c r="V23" i="16"/>
  <c r="T23" i="16"/>
  <c r="R23" i="16"/>
  <c r="P23" i="16"/>
  <c r="N23" i="16"/>
  <c r="L23" i="16"/>
  <c r="J23" i="16"/>
  <c r="H23" i="16"/>
  <c r="F23" i="16"/>
  <c r="D23" i="16"/>
  <c r="AT22" i="16"/>
  <c r="AR22" i="16"/>
  <c r="AP22" i="16"/>
  <c r="AN22" i="16"/>
  <c r="AL22" i="16"/>
  <c r="AJ22" i="16"/>
  <c r="AH22" i="16"/>
  <c r="AF22" i="16"/>
  <c r="AD22" i="16"/>
  <c r="AB22" i="16"/>
  <c r="Z22" i="16"/>
  <c r="X22" i="16"/>
  <c r="V22" i="16"/>
  <c r="T22" i="16"/>
  <c r="R22" i="16"/>
  <c r="P22" i="16"/>
  <c r="N22" i="16"/>
  <c r="L22" i="16"/>
  <c r="J22" i="16"/>
  <c r="H22" i="16"/>
  <c r="F22" i="16"/>
  <c r="D22" i="16"/>
  <c r="AT21" i="16"/>
  <c r="AR21" i="16"/>
  <c r="AP21" i="16"/>
  <c r="AN21" i="16"/>
  <c r="AL21" i="16"/>
  <c r="AJ21" i="16"/>
  <c r="AH21" i="16"/>
  <c r="AF21" i="16"/>
  <c r="AD21" i="16"/>
  <c r="AB21" i="16"/>
  <c r="Z21" i="16"/>
  <c r="X21" i="16"/>
  <c r="V21" i="16"/>
  <c r="T21" i="16"/>
  <c r="R21" i="16"/>
  <c r="P21" i="16"/>
  <c r="N21" i="16"/>
  <c r="L21" i="16"/>
  <c r="J21" i="16"/>
  <c r="H21" i="16"/>
  <c r="F21" i="16"/>
  <c r="D21" i="16"/>
  <c r="AT20" i="16"/>
  <c r="AR20" i="16"/>
  <c r="AP20" i="16"/>
  <c r="AN20" i="16"/>
  <c r="AL20" i="16"/>
  <c r="AJ20" i="16"/>
  <c r="AH20" i="16"/>
  <c r="AF20" i="16"/>
  <c r="AD20" i="16"/>
  <c r="AB20" i="16"/>
  <c r="Z20" i="16"/>
  <c r="X20" i="16"/>
  <c r="V20" i="16"/>
  <c r="T20" i="16"/>
  <c r="R20" i="16"/>
  <c r="P20" i="16"/>
  <c r="N20" i="16"/>
  <c r="L20" i="16"/>
  <c r="J20" i="16"/>
  <c r="H20" i="16"/>
  <c r="F20" i="16"/>
  <c r="D20" i="16"/>
  <c r="AT15" i="16"/>
  <c r="AR15" i="16"/>
  <c r="AP15" i="16"/>
  <c r="AN15" i="16"/>
  <c r="AL15" i="16"/>
  <c r="AJ15" i="16"/>
  <c r="AH15" i="16"/>
  <c r="AF15" i="16"/>
  <c r="AD15" i="16"/>
  <c r="AB15" i="16"/>
  <c r="Z15" i="16"/>
  <c r="X15" i="16"/>
  <c r="V15" i="16"/>
  <c r="T15" i="16"/>
  <c r="R15" i="16"/>
  <c r="P15" i="16"/>
  <c r="N15" i="16"/>
  <c r="L15" i="16"/>
  <c r="J15" i="16"/>
  <c r="H15" i="16"/>
  <c r="F15" i="16"/>
  <c r="D15" i="16"/>
  <c r="AT14" i="16"/>
  <c r="AR14" i="16"/>
  <c r="AP14" i="16"/>
  <c r="AN14" i="16"/>
  <c r="AL14" i="16"/>
  <c r="AJ14" i="16"/>
  <c r="AH14" i="16"/>
  <c r="AF14" i="16"/>
  <c r="AD14" i="16"/>
  <c r="AB14" i="16"/>
  <c r="Z14" i="16"/>
  <c r="X14" i="16"/>
  <c r="V14" i="16"/>
  <c r="T14" i="16"/>
  <c r="R14" i="16"/>
  <c r="P14" i="16"/>
  <c r="N14" i="16"/>
  <c r="L14" i="16"/>
  <c r="J14" i="16"/>
  <c r="H14" i="16"/>
  <c r="F14" i="16"/>
  <c r="D14" i="16"/>
  <c r="AT13" i="16"/>
  <c r="AR13" i="16"/>
  <c r="AP13" i="16"/>
  <c r="AN13" i="16"/>
  <c r="AL13" i="16"/>
  <c r="AJ13" i="16"/>
  <c r="AH13" i="16"/>
  <c r="AF13" i="16"/>
  <c r="AD13" i="16"/>
  <c r="AB13" i="16"/>
  <c r="Z13" i="16"/>
  <c r="X13" i="16"/>
  <c r="V13" i="16"/>
  <c r="T13" i="16"/>
  <c r="R13" i="16"/>
  <c r="P13" i="16"/>
  <c r="N13" i="16"/>
  <c r="L13" i="16"/>
  <c r="J13" i="16"/>
  <c r="H13" i="16"/>
  <c r="F13" i="16"/>
  <c r="D13" i="16"/>
  <c r="AT12" i="16"/>
  <c r="AR12" i="16"/>
  <c r="AP12" i="16"/>
  <c r="AN12" i="16"/>
  <c r="AL12" i="16"/>
  <c r="AJ12" i="16"/>
  <c r="AH12" i="16"/>
  <c r="AF12" i="16"/>
  <c r="AD12" i="16"/>
  <c r="AB12" i="16"/>
  <c r="Z12" i="16"/>
  <c r="X12" i="16"/>
  <c r="V12" i="16"/>
  <c r="T12" i="16"/>
  <c r="R12" i="16"/>
  <c r="P12" i="16"/>
  <c r="N12" i="16"/>
  <c r="L12" i="16"/>
  <c r="J12" i="16"/>
  <c r="H12" i="16"/>
  <c r="F12" i="16"/>
  <c r="D12" i="16"/>
  <c r="AT11" i="16"/>
  <c r="AR11" i="16"/>
  <c r="AP11" i="16"/>
  <c r="AN11" i="16"/>
  <c r="AL11" i="16"/>
  <c r="AJ11" i="16"/>
  <c r="AH11" i="16"/>
  <c r="AF11" i="16"/>
  <c r="AD11" i="16"/>
  <c r="AB11" i="16"/>
  <c r="Z11" i="16"/>
  <c r="X11" i="16"/>
  <c r="V11" i="16"/>
  <c r="T11" i="16"/>
  <c r="R11" i="16"/>
  <c r="P11" i="16"/>
  <c r="N11" i="16"/>
  <c r="L11" i="16"/>
  <c r="J11" i="16"/>
  <c r="H11" i="16"/>
  <c r="F11" i="16"/>
  <c r="D11" i="16"/>
  <c r="AT10" i="16"/>
  <c r="AR10" i="16"/>
  <c r="AP10" i="16"/>
  <c r="AN10" i="16"/>
  <c r="AL10" i="16"/>
  <c r="AJ10" i="16"/>
  <c r="AH10" i="16"/>
  <c r="AF10" i="16"/>
  <c r="AD10" i="16"/>
  <c r="AB10" i="16"/>
  <c r="Z10" i="16"/>
  <c r="X10" i="16"/>
  <c r="V10" i="16"/>
  <c r="T10" i="16"/>
  <c r="R10" i="16"/>
  <c r="P10" i="16"/>
  <c r="N10" i="16"/>
  <c r="L10" i="16"/>
  <c r="J10" i="16"/>
  <c r="H10" i="16"/>
  <c r="F10" i="16"/>
  <c r="D10" i="16"/>
  <c r="AT9" i="16"/>
  <c r="AR9" i="16"/>
  <c r="AP9" i="16"/>
  <c r="AN9" i="16"/>
  <c r="AL9" i="16"/>
  <c r="AJ9" i="16"/>
  <c r="AH9" i="16"/>
  <c r="AF9" i="16"/>
  <c r="AD9" i="16"/>
  <c r="AB9" i="16"/>
  <c r="Z9" i="16"/>
  <c r="X9" i="16"/>
  <c r="V9" i="16"/>
  <c r="T9" i="16"/>
  <c r="R9" i="16"/>
  <c r="P9" i="16"/>
  <c r="N9" i="16"/>
  <c r="L9" i="16"/>
  <c r="J9" i="16"/>
  <c r="H9" i="16"/>
  <c r="F9" i="16"/>
  <c r="D9" i="16"/>
  <c r="AT8" i="16"/>
  <c r="AR8" i="16"/>
  <c r="AP8" i="16"/>
  <c r="AN8" i="16"/>
  <c r="AL8" i="16"/>
  <c r="AJ8" i="16"/>
  <c r="AH8" i="16"/>
  <c r="AF8" i="16"/>
  <c r="AD8" i="16"/>
  <c r="AB8" i="16"/>
  <c r="Z8" i="16"/>
  <c r="X8" i="16"/>
  <c r="V8" i="16"/>
  <c r="T8" i="16"/>
  <c r="R8" i="16"/>
  <c r="P8" i="16"/>
  <c r="N8" i="16"/>
  <c r="L8" i="16"/>
  <c r="J8" i="16"/>
  <c r="H8" i="16"/>
  <c r="F8" i="16"/>
  <c r="D8" i="16"/>
  <c r="AT7" i="16"/>
  <c r="AR7" i="16"/>
  <c r="AP7" i="16"/>
  <c r="AN7" i="16"/>
  <c r="AL7" i="16"/>
  <c r="AJ7" i="16"/>
  <c r="AH7" i="16"/>
  <c r="AF7" i="16"/>
  <c r="AD7" i="16"/>
  <c r="AB7" i="16"/>
  <c r="Z7" i="16"/>
  <c r="X7" i="16"/>
  <c r="V7" i="16"/>
  <c r="T7" i="16"/>
  <c r="R7" i="16"/>
  <c r="P7" i="16"/>
  <c r="N7" i="16"/>
  <c r="L7" i="16"/>
  <c r="J7" i="16"/>
  <c r="H7" i="16"/>
  <c r="F7" i="16"/>
  <c r="D7" i="16"/>
  <c r="J17" i="16" l="1"/>
  <c r="I17" i="16" s="1"/>
  <c r="I16" i="16" s="1"/>
  <c r="Z17" i="16"/>
  <c r="Y17" i="16" s="1"/>
  <c r="Y16" i="16" s="1"/>
  <c r="V17" i="16"/>
  <c r="U17" i="16" s="1"/>
  <c r="U16" i="16" s="1"/>
  <c r="X17" i="16"/>
  <c r="W17" i="16" s="1"/>
  <c r="W16" i="16" s="1"/>
  <c r="AP17" i="16"/>
  <c r="AO17" i="16" s="1"/>
  <c r="AO16" i="16" s="1"/>
  <c r="AB17" i="16"/>
  <c r="AA17" i="16" s="1"/>
  <c r="AA16" i="16" s="1"/>
  <c r="AR17" i="16"/>
  <c r="AQ17" i="16" s="1"/>
  <c r="AQ16" i="16" s="1"/>
  <c r="AJ17" i="16"/>
  <c r="AI17" i="16" s="1"/>
  <c r="AI16" i="16" s="1"/>
  <c r="H17" i="16"/>
  <c r="G17" i="16" s="1"/>
  <c r="G16" i="16" s="1"/>
  <c r="AD17" i="16"/>
  <c r="AC17" i="16" s="1"/>
  <c r="AC16" i="16" s="1"/>
  <c r="L17" i="16"/>
  <c r="K17" i="16" s="1"/>
  <c r="K16" i="16" s="1"/>
  <c r="P17" i="16"/>
  <c r="O17" i="16" s="1"/>
  <c r="O16" i="16" s="1"/>
  <c r="AF17" i="16"/>
  <c r="AE17" i="16" s="1"/>
  <c r="AE16" i="16" s="1"/>
  <c r="T17" i="16"/>
  <c r="S17" i="16" s="1"/>
  <c r="S16" i="16" s="1"/>
  <c r="AN17" i="16"/>
  <c r="AM17" i="16" s="1"/>
  <c r="AM16" i="16" s="1"/>
  <c r="N17" i="16"/>
  <c r="M17" i="16" s="1"/>
  <c r="M16" i="16" s="1"/>
  <c r="AT17" i="16"/>
  <c r="AS17" i="16" s="1"/>
  <c r="AS16" i="16" s="1"/>
  <c r="R17" i="16"/>
  <c r="Q17" i="16" s="1"/>
  <c r="Q16" i="16" s="1"/>
  <c r="AH17" i="16"/>
  <c r="AG17" i="16" s="1"/>
  <c r="AG16" i="16" s="1"/>
  <c r="AL17" i="16"/>
  <c r="AK17" i="16" s="1"/>
  <c r="AK16" i="16" s="1"/>
  <c r="F17" i="16"/>
  <c r="E17" i="16" s="1"/>
  <c r="E16" i="16" s="1"/>
  <c r="D17" i="16"/>
  <c r="T35" i="16"/>
  <c r="T24" i="16" s="1"/>
  <c r="S24" i="16" s="1"/>
  <c r="AJ35" i="16"/>
  <c r="AJ24" i="16" s="1"/>
  <c r="AI24" i="16" s="1"/>
  <c r="H35" i="16"/>
  <c r="H24" i="16" s="1"/>
  <c r="G24" i="16" s="1"/>
  <c r="X35" i="16"/>
  <c r="X24" i="16" s="1"/>
  <c r="W24" i="16" s="1"/>
  <c r="AN35" i="16"/>
  <c r="AN24" i="16" s="1"/>
  <c r="AM24" i="16" s="1"/>
  <c r="L35" i="16"/>
  <c r="L24" i="16" s="1"/>
  <c r="K24" i="16" s="1"/>
  <c r="AB35" i="16"/>
  <c r="AB24" i="16" s="1"/>
  <c r="AA24" i="16" s="1"/>
  <c r="AR35" i="16"/>
  <c r="AR24" i="16" s="1"/>
  <c r="AQ24" i="16" s="1"/>
  <c r="F35" i="16"/>
  <c r="F24" i="16" s="1"/>
  <c r="E24" i="16" s="1"/>
  <c r="V35" i="16"/>
  <c r="V24" i="16" s="1"/>
  <c r="U24" i="16" s="1"/>
  <c r="AL35" i="16"/>
  <c r="AL24" i="16" s="1"/>
  <c r="AK24" i="16" s="1"/>
  <c r="J35" i="16"/>
  <c r="J24" i="16" s="1"/>
  <c r="I24" i="16" s="1"/>
  <c r="Z35" i="16"/>
  <c r="Z24" i="16" s="1"/>
  <c r="Y24" i="16" s="1"/>
  <c r="AP35" i="16"/>
  <c r="AP24" i="16" s="1"/>
  <c r="AO24" i="16" s="1"/>
  <c r="N35" i="16"/>
  <c r="N24" i="16" s="1"/>
  <c r="M24" i="16" s="1"/>
  <c r="AD35" i="16"/>
  <c r="AD24" i="16" s="1"/>
  <c r="AC24" i="16" s="1"/>
  <c r="AT35" i="16"/>
  <c r="AT24" i="16" s="1"/>
  <c r="AS24" i="16" s="1"/>
  <c r="R35" i="16"/>
  <c r="R24" i="16" s="1"/>
  <c r="Q24" i="16" s="1"/>
  <c r="AH35" i="16"/>
  <c r="AH24" i="16" s="1"/>
  <c r="AG24" i="16" s="1"/>
  <c r="AD46" i="16"/>
  <c r="AD49" i="16"/>
  <c r="AE49" i="16" s="1"/>
  <c r="P35" i="16"/>
  <c r="P24" i="16" s="1"/>
  <c r="O24" i="16" s="1"/>
  <c r="AF35" i="16"/>
  <c r="AF24" i="16" s="1"/>
  <c r="AE24" i="16" s="1"/>
  <c r="L37" i="16"/>
  <c r="AR36" i="16"/>
  <c r="AQ36" i="16" s="1"/>
  <c r="D35" i="16"/>
  <c r="D24" i="16" s="1"/>
  <c r="D36" i="16" s="1"/>
  <c r="AD48" i="16"/>
  <c r="AE48" i="16" s="1"/>
  <c r="AD47" i="16"/>
  <c r="AE47" i="16" s="1"/>
  <c r="L36" i="16" l="1"/>
  <c r="K36" i="16" s="1"/>
  <c r="AP36" i="16"/>
  <c r="AO36" i="16" s="1"/>
  <c r="T36" i="16"/>
  <c r="S36" i="16" s="1"/>
  <c r="F36" i="16"/>
  <c r="E36" i="16" s="1"/>
  <c r="T37" i="16"/>
  <c r="AR37" i="16"/>
  <c r="J37" i="16"/>
  <c r="X36" i="16"/>
  <c r="W36" i="16" s="1"/>
  <c r="AT37" i="16"/>
  <c r="V36" i="16"/>
  <c r="U36" i="16" s="1"/>
  <c r="AN36" i="16"/>
  <c r="AM36" i="16" s="1"/>
  <c r="AH36" i="16"/>
  <c r="AG36" i="16" s="1"/>
  <c r="F37" i="16"/>
  <c r="AN37" i="16"/>
  <c r="AJ37" i="16"/>
  <c r="X37" i="16"/>
  <c r="Z36" i="16"/>
  <c r="Y36" i="16" s="1"/>
  <c r="J36" i="16"/>
  <c r="I36" i="16" s="1"/>
  <c r="AD37" i="16"/>
  <c r="Z37" i="16"/>
  <c r="H37" i="16"/>
  <c r="AF37" i="16"/>
  <c r="AP37" i="16"/>
  <c r="AT36" i="16"/>
  <c r="H36" i="16"/>
  <c r="G36" i="16" s="1"/>
  <c r="V37" i="16"/>
  <c r="N36" i="16"/>
  <c r="M36" i="16" s="1"/>
  <c r="AH37" i="16"/>
  <c r="N37" i="16"/>
  <c r="AB37" i="16"/>
  <c r="AF36" i="16"/>
  <c r="AE36" i="16" s="1"/>
  <c r="R37" i="16"/>
  <c r="R36" i="16"/>
  <c r="AJ36" i="16"/>
  <c r="AI36" i="16" s="1"/>
  <c r="AB36" i="16"/>
  <c r="AA36" i="16" s="1"/>
  <c r="AL37" i="16"/>
  <c r="AL36" i="16"/>
  <c r="AK36" i="16" s="1"/>
  <c r="AD36" i="16"/>
  <c r="AC36" i="16" s="1"/>
  <c r="AE46" i="16"/>
  <c r="P36" i="16"/>
  <c r="O36" i="16" s="1"/>
  <c r="P37" i="16"/>
  <c r="C36" i="16"/>
  <c r="C17" i="16"/>
  <c r="C16" i="16" s="1"/>
  <c r="AD50" i="16"/>
  <c r="AE50" i="16" s="1"/>
  <c r="C24" i="16"/>
  <c r="D37" i="16"/>
  <c r="AB39" i="16" l="1"/>
  <c r="AA39" i="16" s="1"/>
  <c r="AD51" i="16"/>
  <c r="AE51" i="16" s="1"/>
  <c r="AS36" i="16"/>
  <c r="AT39" i="16"/>
  <c r="AS39" i="16" s="1"/>
  <c r="Q36" i="16"/>
  <c r="AR39" i="16"/>
  <c r="AQ39" i="16" s="1"/>
  <c r="N39" i="16"/>
  <c r="M39" i="16" s="1"/>
  <c r="AS29" i="13"/>
  <c r="AQ29" i="13"/>
  <c r="AO29" i="13"/>
  <c r="AM29" i="13"/>
  <c r="AK29" i="13"/>
  <c r="AI29" i="13"/>
  <c r="AG29" i="13"/>
  <c r="AE29" i="13"/>
  <c r="AC29" i="13"/>
  <c r="AA29" i="13"/>
  <c r="Y29" i="13"/>
  <c r="W29" i="13"/>
  <c r="U29" i="13"/>
  <c r="S29" i="13"/>
  <c r="Q29" i="13"/>
  <c r="O29" i="13"/>
  <c r="M29" i="13"/>
  <c r="K29" i="13"/>
  <c r="I29" i="13"/>
  <c r="G29" i="13"/>
  <c r="E29" i="13"/>
  <c r="AS28" i="13"/>
  <c r="AQ28" i="13"/>
  <c r="AO28" i="13"/>
  <c r="AM28" i="13"/>
  <c r="AK28" i="13"/>
  <c r="AI28" i="13"/>
  <c r="AG28" i="13"/>
  <c r="AE28" i="13"/>
  <c r="AC28" i="13"/>
  <c r="AA28" i="13"/>
  <c r="Y28" i="13"/>
  <c r="W28" i="13"/>
  <c r="U28" i="13"/>
  <c r="S28" i="13"/>
  <c r="Q28" i="13"/>
  <c r="O28" i="13"/>
  <c r="M28" i="13"/>
  <c r="K28" i="13"/>
  <c r="I28" i="13"/>
  <c r="G28" i="13"/>
  <c r="E28" i="13"/>
  <c r="AS27" i="13"/>
  <c r="AQ27" i="13"/>
  <c r="AO27" i="13"/>
  <c r="AM27" i="13"/>
  <c r="AK27" i="13"/>
  <c r="AI27" i="13"/>
  <c r="AG27" i="13"/>
  <c r="AE27" i="13"/>
  <c r="AC27" i="13"/>
  <c r="AA27" i="13"/>
  <c r="Y27" i="13"/>
  <c r="W27" i="13"/>
  <c r="U27" i="13"/>
  <c r="S27" i="13"/>
  <c r="Q27" i="13"/>
  <c r="O27" i="13"/>
  <c r="M27" i="13"/>
  <c r="K27" i="13"/>
  <c r="I27" i="13"/>
  <c r="G27" i="13"/>
  <c r="E27" i="13"/>
  <c r="C29" i="13"/>
  <c r="C28" i="13"/>
  <c r="C27" i="13"/>
  <c r="AS26" i="13"/>
  <c r="AQ26" i="13"/>
  <c r="AO26" i="13"/>
  <c r="AM26" i="13"/>
  <c r="AK26" i="13"/>
  <c r="AI26" i="13"/>
  <c r="AG26" i="13"/>
  <c r="AE26" i="13"/>
  <c r="AC26" i="13"/>
  <c r="AA26" i="13"/>
  <c r="Y26" i="13"/>
  <c r="W26" i="13"/>
  <c r="U26" i="13"/>
  <c r="S26" i="13"/>
  <c r="Q26" i="13"/>
  <c r="O26" i="13"/>
  <c r="M26" i="13"/>
  <c r="K26" i="13"/>
  <c r="I26" i="13"/>
  <c r="G26" i="13"/>
  <c r="E26" i="13"/>
  <c r="C26" i="13"/>
  <c r="AS25" i="13"/>
  <c r="AQ25" i="13"/>
  <c r="AO25" i="13"/>
  <c r="AM25" i="13"/>
  <c r="AK25" i="13"/>
  <c r="AI25" i="13"/>
  <c r="AG25" i="13"/>
  <c r="AE25" i="13"/>
  <c r="AC25" i="13"/>
  <c r="AA25" i="13"/>
  <c r="Y25" i="13"/>
  <c r="W25" i="13"/>
  <c r="U25" i="13"/>
  <c r="S25" i="13"/>
  <c r="Q25" i="13"/>
  <c r="O25" i="13"/>
  <c r="M25" i="13"/>
  <c r="K25" i="13"/>
  <c r="I25" i="13"/>
  <c r="G25" i="13"/>
  <c r="E25" i="13"/>
  <c r="C25" i="13"/>
  <c r="L28" i="13" l="1"/>
  <c r="AB28" i="13"/>
  <c r="R28" i="13"/>
  <c r="AH28" i="13"/>
  <c r="J28" i="13"/>
  <c r="AP28" i="13"/>
  <c r="E47" i="15"/>
  <c r="D52" i="15" s="1"/>
  <c r="AN30" i="14"/>
  <c r="AL30" i="14"/>
  <c r="AJ30" i="14"/>
  <c r="AH30" i="14"/>
  <c r="AD30" i="14"/>
  <c r="V30" i="14"/>
  <c r="P30" i="14"/>
  <c r="L30" i="14"/>
  <c r="H30" i="14"/>
  <c r="D30" i="14"/>
  <c r="AS17" i="14"/>
  <c r="AQ17" i="14"/>
  <c r="AO17" i="14"/>
  <c r="AK17" i="14"/>
  <c r="AI17" i="14"/>
  <c r="AC17" i="14"/>
  <c r="AA17" i="14"/>
  <c r="Y17" i="14"/>
  <c r="W17" i="14"/>
  <c r="U17" i="14"/>
  <c r="S17" i="14"/>
  <c r="M17" i="14"/>
  <c r="K17" i="14"/>
  <c r="I17" i="14"/>
  <c r="G17" i="14"/>
  <c r="E17" i="14"/>
  <c r="C17" i="14"/>
  <c r="AM17" i="14"/>
  <c r="AG17" i="14"/>
  <c r="AE17" i="14"/>
  <c r="Q17" i="14"/>
  <c r="O17" i="14"/>
  <c r="AT16" i="14"/>
  <c r="AR16" i="14"/>
  <c r="AP16" i="14"/>
  <c r="AN16" i="14"/>
  <c r="AL16" i="14"/>
  <c r="AJ16" i="14"/>
  <c r="AH16" i="14"/>
  <c r="AF16" i="14"/>
  <c r="AD16" i="14"/>
  <c r="AB16" i="14"/>
  <c r="Z16" i="14"/>
  <c r="X16" i="14"/>
  <c r="V16" i="14"/>
  <c r="T16" i="14"/>
  <c r="R16" i="14"/>
  <c r="P16" i="14"/>
  <c r="N16" i="14"/>
  <c r="L16" i="14"/>
  <c r="J16" i="14"/>
  <c r="H16" i="14"/>
  <c r="F16" i="14"/>
  <c r="D16" i="14"/>
  <c r="AT15" i="14"/>
  <c r="AR15" i="14"/>
  <c r="AP15" i="14"/>
  <c r="AN15" i="14"/>
  <c r="AL15" i="14"/>
  <c r="AJ15" i="14"/>
  <c r="AH15" i="14"/>
  <c r="AF15" i="14"/>
  <c r="AD15" i="14"/>
  <c r="AB15" i="14"/>
  <c r="Z15" i="14"/>
  <c r="X15" i="14"/>
  <c r="V15" i="14"/>
  <c r="T15" i="14"/>
  <c r="R15" i="14"/>
  <c r="P15" i="14"/>
  <c r="N15" i="14"/>
  <c r="L15" i="14"/>
  <c r="J15" i="14"/>
  <c r="H15" i="14"/>
  <c r="F15" i="14"/>
  <c r="D15" i="14"/>
  <c r="AT14" i="14"/>
  <c r="AR14" i="14"/>
  <c r="AP14" i="14"/>
  <c r="AN14" i="14"/>
  <c r="AL14" i="14"/>
  <c r="AJ14" i="14"/>
  <c r="AH14" i="14"/>
  <c r="AF14" i="14"/>
  <c r="AD14" i="14"/>
  <c r="AB14" i="14"/>
  <c r="Z14" i="14"/>
  <c r="X14" i="14"/>
  <c r="V14" i="14"/>
  <c r="T14" i="14"/>
  <c r="R14" i="14"/>
  <c r="P14" i="14"/>
  <c r="N14" i="14"/>
  <c r="L14" i="14"/>
  <c r="J14" i="14"/>
  <c r="H14" i="14"/>
  <c r="F14" i="14"/>
  <c r="D14" i="14"/>
  <c r="AT13" i="14"/>
  <c r="AR13" i="14"/>
  <c r="AP13" i="14"/>
  <c r="AN13" i="14"/>
  <c r="AL13" i="14"/>
  <c r="AJ13" i="14"/>
  <c r="AH13" i="14"/>
  <c r="AF13" i="14"/>
  <c r="AD13" i="14"/>
  <c r="AB13" i="14"/>
  <c r="Z13" i="14"/>
  <c r="X13" i="14"/>
  <c r="V13" i="14"/>
  <c r="T13" i="14"/>
  <c r="R13" i="14"/>
  <c r="P13" i="14"/>
  <c r="N13" i="14"/>
  <c r="L13" i="14"/>
  <c r="J13" i="14"/>
  <c r="H13" i="14"/>
  <c r="F13" i="14"/>
  <c r="D13" i="14"/>
  <c r="AT12" i="14"/>
  <c r="AR12" i="14"/>
  <c r="AP12" i="14"/>
  <c r="AN12" i="14"/>
  <c r="AL12" i="14"/>
  <c r="AJ12" i="14"/>
  <c r="AH12" i="14"/>
  <c r="AF12" i="14"/>
  <c r="AD12" i="14"/>
  <c r="AB12" i="14"/>
  <c r="Z12" i="14"/>
  <c r="X12" i="14"/>
  <c r="V12" i="14"/>
  <c r="T12" i="14"/>
  <c r="R12" i="14"/>
  <c r="P12" i="14"/>
  <c r="N12" i="14"/>
  <c r="L12" i="14"/>
  <c r="J12" i="14"/>
  <c r="H12" i="14"/>
  <c r="F12" i="14"/>
  <c r="D12" i="14"/>
  <c r="AT11" i="14"/>
  <c r="AR11" i="14"/>
  <c r="AP11" i="14"/>
  <c r="AN11" i="14"/>
  <c r="AL11" i="14"/>
  <c r="AJ11" i="14"/>
  <c r="AH11" i="14"/>
  <c r="AF11" i="14"/>
  <c r="AD11" i="14"/>
  <c r="AB11" i="14"/>
  <c r="Z11" i="14"/>
  <c r="X11" i="14"/>
  <c r="V11" i="14"/>
  <c r="T11" i="14"/>
  <c r="R11" i="14"/>
  <c r="P11" i="14"/>
  <c r="N11" i="14"/>
  <c r="L11" i="14"/>
  <c r="J11" i="14"/>
  <c r="H11" i="14"/>
  <c r="F11" i="14"/>
  <c r="D11" i="14"/>
  <c r="AT10" i="14"/>
  <c r="AR10" i="14"/>
  <c r="AP10" i="14"/>
  <c r="AN10" i="14"/>
  <c r="AL10" i="14"/>
  <c r="AJ10" i="14"/>
  <c r="AH10" i="14"/>
  <c r="AF10" i="14"/>
  <c r="AD10" i="14"/>
  <c r="AB10" i="14"/>
  <c r="Z10" i="14"/>
  <c r="X10" i="14"/>
  <c r="V10" i="14"/>
  <c r="T10" i="14"/>
  <c r="R10" i="14"/>
  <c r="P10" i="14"/>
  <c r="N10" i="14"/>
  <c r="L10" i="14"/>
  <c r="J10" i="14"/>
  <c r="H10" i="14"/>
  <c r="F10" i="14"/>
  <c r="D10" i="14"/>
  <c r="AT9" i="14"/>
  <c r="AR9" i="14"/>
  <c r="AP9" i="14"/>
  <c r="AN9" i="14"/>
  <c r="AL9" i="14"/>
  <c r="AJ9" i="14"/>
  <c r="AH9" i="14"/>
  <c r="AF9" i="14"/>
  <c r="AD9" i="14"/>
  <c r="AB9" i="14"/>
  <c r="Z9" i="14"/>
  <c r="X9" i="14"/>
  <c r="V9" i="14"/>
  <c r="T9" i="14"/>
  <c r="R9" i="14"/>
  <c r="P9" i="14"/>
  <c r="N9" i="14"/>
  <c r="L9" i="14"/>
  <c r="J9" i="14"/>
  <c r="H9" i="14"/>
  <c r="F9" i="14"/>
  <c r="D9" i="14"/>
  <c r="AD29" i="13"/>
  <c r="AT29" i="13"/>
  <c r="N29" i="13"/>
  <c r="L29" i="13"/>
  <c r="AQ44" i="13"/>
  <c r="AQ46" i="13"/>
  <c r="B36" i="13"/>
  <c r="AT28" i="13"/>
  <c r="AR28" i="13"/>
  <c r="AN28" i="13"/>
  <c r="AL28" i="13"/>
  <c r="AJ28" i="13"/>
  <c r="AF28" i="13"/>
  <c r="AD28" i="13"/>
  <c r="Z28" i="13"/>
  <c r="X28" i="13"/>
  <c r="V28" i="13"/>
  <c r="T28" i="13"/>
  <c r="P28" i="13"/>
  <c r="N28" i="13"/>
  <c r="H28" i="13"/>
  <c r="F28" i="13"/>
  <c r="D28" i="13"/>
  <c r="AT27" i="13"/>
  <c r="AR27" i="13"/>
  <c r="AP27" i="13"/>
  <c r="AN27" i="13"/>
  <c r="AL27" i="13"/>
  <c r="AJ27" i="13"/>
  <c r="AH27" i="13"/>
  <c r="AF27" i="13"/>
  <c r="AD27" i="13"/>
  <c r="AB27" i="13"/>
  <c r="Z27" i="13"/>
  <c r="X27" i="13"/>
  <c r="V27" i="13"/>
  <c r="T27" i="13"/>
  <c r="R27" i="13"/>
  <c r="P27" i="13"/>
  <c r="N27" i="13"/>
  <c r="L27" i="13"/>
  <c r="J27" i="13"/>
  <c r="H27" i="13"/>
  <c r="F27" i="13"/>
  <c r="D27" i="13"/>
  <c r="AT26" i="13"/>
  <c r="AR26" i="13"/>
  <c r="AP26" i="13"/>
  <c r="AN26" i="13"/>
  <c r="AL26" i="13"/>
  <c r="AJ26" i="13"/>
  <c r="AH26" i="13"/>
  <c r="AF26" i="13"/>
  <c r="AD26" i="13"/>
  <c r="AB26" i="13"/>
  <c r="Z26" i="13"/>
  <c r="X26" i="13"/>
  <c r="V26" i="13"/>
  <c r="T26" i="13"/>
  <c r="R26" i="13"/>
  <c r="P26" i="13"/>
  <c r="N26" i="13"/>
  <c r="L26" i="13"/>
  <c r="J26" i="13"/>
  <c r="H26" i="13"/>
  <c r="D26" i="13"/>
  <c r="AT25" i="13"/>
  <c r="AN25" i="13"/>
  <c r="AL25" i="13"/>
  <c r="AF25" i="13"/>
  <c r="AD25" i="13"/>
  <c r="Z25" i="13"/>
  <c r="X25" i="13"/>
  <c r="P25" i="13"/>
  <c r="N25" i="13"/>
  <c r="H25" i="13"/>
  <c r="F25" i="13"/>
  <c r="AT23" i="13"/>
  <c r="AT22" i="13" s="1"/>
  <c r="AS23" i="13"/>
  <c r="AQ23" i="13"/>
  <c r="AO23" i="13"/>
  <c r="AP24" i="13" s="1"/>
  <c r="AM23" i="13"/>
  <c r="AN24" i="13" s="1"/>
  <c r="AK23" i="13"/>
  <c r="AL24" i="13" s="1"/>
  <c r="AI23" i="13"/>
  <c r="AJ24" i="13" s="1"/>
  <c r="AG23" i="13"/>
  <c r="AH24" i="13" s="1"/>
  <c r="AE23" i="13"/>
  <c r="AC23" i="13"/>
  <c r="AD24" i="13" s="1"/>
  <c r="AA23" i="13"/>
  <c r="AB24" i="13" s="1"/>
  <c r="Y23" i="13"/>
  <c r="Z24" i="13" s="1"/>
  <c r="W23" i="13"/>
  <c r="X24" i="13" s="1"/>
  <c r="U23" i="13"/>
  <c r="V24" i="13" s="1"/>
  <c r="S23" i="13"/>
  <c r="T24" i="13" s="1"/>
  <c r="Q23" i="13"/>
  <c r="R24" i="13" s="1"/>
  <c r="O23" i="13"/>
  <c r="P24" i="13" s="1"/>
  <c r="M23" i="13"/>
  <c r="N24" i="13" s="1"/>
  <c r="K23" i="13"/>
  <c r="L24" i="13" s="1"/>
  <c r="I23" i="13"/>
  <c r="G23" i="13"/>
  <c r="H24" i="13" s="1"/>
  <c r="G24" i="13" s="1"/>
  <c r="E23" i="13"/>
  <c r="F24" i="13" s="1"/>
  <c r="C23" i="13"/>
  <c r="D24" i="13" s="1"/>
  <c r="B19" i="13"/>
  <c r="AS17" i="13"/>
  <c r="AS16" i="13" s="1"/>
  <c r="AQ17" i="13"/>
  <c r="AQ16" i="13" s="1"/>
  <c r="AO17" i="13"/>
  <c r="AO16" i="13" s="1"/>
  <c r="AM17" i="13"/>
  <c r="AM16" i="13" s="1"/>
  <c r="AK17" i="13"/>
  <c r="AK16" i="13" s="1"/>
  <c r="AI17" i="13"/>
  <c r="AI16" i="13" s="1"/>
  <c r="AG17" i="13"/>
  <c r="AG16" i="13" s="1"/>
  <c r="AE17" i="13"/>
  <c r="AE16" i="13" s="1"/>
  <c r="AC17" i="13"/>
  <c r="AC16" i="13" s="1"/>
  <c r="AA17" i="13"/>
  <c r="AA16" i="13" s="1"/>
  <c r="Y17" i="13"/>
  <c r="Y16" i="13" s="1"/>
  <c r="W17" i="13"/>
  <c r="W16" i="13" s="1"/>
  <c r="U17" i="13"/>
  <c r="U16" i="13" s="1"/>
  <c r="S17" i="13"/>
  <c r="S16" i="13" s="1"/>
  <c r="Q17" i="13"/>
  <c r="Q16" i="13" s="1"/>
  <c r="O17" i="13"/>
  <c r="O16" i="13" s="1"/>
  <c r="M17" i="13"/>
  <c r="M16" i="13" s="1"/>
  <c r="K17" i="13"/>
  <c r="K16" i="13" s="1"/>
  <c r="I17" i="13"/>
  <c r="I16" i="13" s="1"/>
  <c r="G17" i="13"/>
  <c r="G16" i="13" s="1"/>
  <c r="E17" i="13"/>
  <c r="E16" i="13" s="1"/>
  <c r="C17" i="13"/>
  <c r="C16" i="13" s="1"/>
  <c r="AT15" i="13"/>
  <c r="AR15" i="13"/>
  <c r="AP15" i="13"/>
  <c r="F15" i="13"/>
  <c r="D15" i="13"/>
  <c r="AT14" i="13"/>
  <c r="AR14" i="13"/>
  <c r="AP14" i="13"/>
  <c r="F14" i="13"/>
  <c r="D14" i="13"/>
  <c r="AT13" i="13"/>
  <c r="AR13" i="13"/>
  <c r="AP13" i="13"/>
  <c r="F13" i="13"/>
  <c r="D13" i="13"/>
  <c r="AT12" i="13"/>
  <c r="AR12" i="13"/>
  <c r="AP12" i="13"/>
  <c r="F12" i="13"/>
  <c r="D12" i="13"/>
  <c r="AT11" i="13"/>
  <c r="AR11" i="13"/>
  <c r="AP11" i="13"/>
  <c r="F11" i="13"/>
  <c r="D11" i="13"/>
  <c r="AT10" i="13"/>
  <c r="AR10" i="13"/>
  <c r="AP10" i="13"/>
  <c r="F10" i="13"/>
  <c r="D10" i="13"/>
  <c r="AT9" i="13"/>
  <c r="AR9" i="13"/>
  <c r="AP9" i="13"/>
  <c r="F9" i="13"/>
  <c r="D9" i="13"/>
  <c r="AT8" i="13"/>
  <c r="AR8" i="13"/>
  <c r="AP8" i="13"/>
  <c r="F8" i="13"/>
  <c r="D8" i="13"/>
  <c r="AP49" i="12"/>
  <c r="AI47" i="12"/>
  <c r="D40" i="12"/>
  <c r="AJ39" i="12"/>
  <c r="AI39" i="12" s="1"/>
  <c r="D39" i="12"/>
  <c r="AJ40" i="12" s="1"/>
  <c r="AQ40" i="12" s="1"/>
  <c r="D37" i="12"/>
  <c r="D36" i="12"/>
  <c r="AQ41" i="12" s="1"/>
  <c r="AS29" i="12"/>
  <c r="AQ29" i="12"/>
  <c r="AO29" i="12"/>
  <c r="AM29" i="12"/>
  <c r="AK29" i="12"/>
  <c r="AI29" i="12"/>
  <c r="AG29" i="12"/>
  <c r="AE29" i="12"/>
  <c r="AC29" i="12"/>
  <c r="AA29" i="12"/>
  <c r="Y29" i="12"/>
  <c r="W29" i="12"/>
  <c r="U29" i="12"/>
  <c r="S29" i="12"/>
  <c r="Q29" i="12"/>
  <c r="O29" i="12"/>
  <c r="M29" i="12"/>
  <c r="K29" i="12"/>
  <c r="I29" i="12"/>
  <c r="G29" i="12"/>
  <c r="E29" i="12"/>
  <c r="C29" i="12"/>
  <c r="AT28" i="12"/>
  <c r="AR28" i="12"/>
  <c r="AP28" i="12"/>
  <c r="AN28" i="12"/>
  <c r="AL28" i="12"/>
  <c r="AJ28" i="12"/>
  <c r="AH28" i="12"/>
  <c r="AF28" i="12"/>
  <c r="AD28" i="12"/>
  <c r="AB28" i="12"/>
  <c r="Z28" i="12"/>
  <c r="X28" i="12"/>
  <c r="V28" i="12"/>
  <c r="T28" i="12"/>
  <c r="R28" i="12"/>
  <c r="P28" i="12"/>
  <c r="N28" i="12"/>
  <c r="L28" i="12"/>
  <c r="J28" i="12"/>
  <c r="H28" i="12"/>
  <c r="F28" i="12"/>
  <c r="D28" i="12"/>
  <c r="AT27" i="12"/>
  <c r="AR27" i="12"/>
  <c r="AP27" i="12"/>
  <c r="AN27" i="12"/>
  <c r="AL27" i="12"/>
  <c r="AJ27" i="12"/>
  <c r="AH27" i="12"/>
  <c r="AF27" i="12"/>
  <c r="AD27" i="12"/>
  <c r="AB27" i="12"/>
  <c r="Z27" i="12"/>
  <c r="X27" i="12"/>
  <c r="V27" i="12"/>
  <c r="T27" i="12"/>
  <c r="R27" i="12"/>
  <c r="P27" i="12"/>
  <c r="N27" i="12"/>
  <c r="L27" i="12"/>
  <c r="J27" i="12"/>
  <c r="H27" i="12"/>
  <c r="F27" i="12"/>
  <c r="D27" i="12"/>
  <c r="AT26" i="12"/>
  <c r="AR26" i="12"/>
  <c r="AP26" i="12"/>
  <c r="AN26" i="12"/>
  <c r="AL26" i="12"/>
  <c r="AJ26" i="12"/>
  <c r="AH26" i="12"/>
  <c r="AF26" i="12"/>
  <c r="AD26" i="12"/>
  <c r="AB26" i="12"/>
  <c r="Z26" i="12"/>
  <c r="X26" i="12"/>
  <c r="R26" i="12"/>
  <c r="P26" i="12"/>
  <c r="N26" i="12"/>
  <c r="L26" i="12"/>
  <c r="J26" i="12"/>
  <c r="H26" i="12"/>
  <c r="F26" i="12"/>
  <c r="D26" i="12"/>
  <c r="AT25" i="12"/>
  <c r="AR25" i="12"/>
  <c r="AP25" i="12"/>
  <c r="AN25" i="12"/>
  <c r="AL25" i="12"/>
  <c r="AJ25" i="12"/>
  <c r="AH25" i="12"/>
  <c r="AF25" i="12"/>
  <c r="AD25" i="12"/>
  <c r="AB25" i="12"/>
  <c r="Z25" i="12"/>
  <c r="X25" i="12"/>
  <c r="R25" i="12"/>
  <c r="P25" i="12"/>
  <c r="N25" i="12"/>
  <c r="L25" i="12"/>
  <c r="J25" i="12"/>
  <c r="H25" i="12"/>
  <c r="F25" i="12"/>
  <c r="D25" i="12"/>
  <c r="AT24" i="12"/>
  <c r="AR24" i="12"/>
  <c r="AP24" i="12"/>
  <c r="AN24" i="12"/>
  <c r="AN29" i="12" s="1"/>
  <c r="AL24" i="12"/>
  <c r="AJ24" i="12"/>
  <c r="AH24" i="12"/>
  <c r="AF24" i="12"/>
  <c r="AD24" i="12"/>
  <c r="AB24" i="12"/>
  <c r="Z24" i="12"/>
  <c r="Z30" i="12" s="1"/>
  <c r="X24" i="12"/>
  <c r="X29" i="12" s="1"/>
  <c r="V24" i="12"/>
  <c r="T24" i="12"/>
  <c r="R24" i="12"/>
  <c r="P24" i="12"/>
  <c r="N24" i="12"/>
  <c r="L24" i="12"/>
  <c r="J24" i="12"/>
  <c r="H24" i="12"/>
  <c r="H29" i="12" s="1"/>
  <c r="F24" i="12"/>
  <c r="D24" i="12"/>
  <c r="AT22" i="12"/>
  <c r="AT21" i="12" s="1"/>
  <c r="AS22" i="12"/>
  <c r="AS21" i="12" s="1"/>
  <c r="AT23" i="12" s="1"/>
  <c r="AS23" i="12" s="1"/>
  <c r="AQ22" i="12"/>
  <c r="AQ21" i="12" s="1"/>
  <c r="AR23" i="12" s="1"/>
  <c r="AQ23" i="12" s="1"/>
  <c r="AO22" i="12"/>
  <c r="AO21" i="12" s="1"/>
  <c r="AP23" i="12" s="1"/>
  <c r="AO23" i="12" s="1"/>
  <c r="AM22" i="12"/>
  <c r="AM21" i="12" s="1"/>
  <c r="AN23" i="12" s="1"/>
  <c r="AM23" i="12" s="1"/>
  <c r="AK22" i="12"/>
  <c r="AK21" i="12" s="1"/>
  <c r="AL23" i="12" s="1"/>
  <c r="AK23" i="12" s="1"/>
  <c r="AI22" i="12"/>
  <c r="AI21" i="12" s="1"/>
  <c r="AJ23" i="12" s="1"/>
  <c r="AI23" i="12" s="1"/>
  <c r="AG22" i="12"/>
  <c r="AG21" i="12" s="1"/>
  <c r="AH23" i="12" s="1"/>
  <c r="AG23" i="12" s="1"/>
  <c r="AE22" i="12"/>
  <c r="AC22" i="12"/>
  <c r="AA22" i="12"/>
  <c r="AA21" i="12" s="1"/>
  <c r="AB23" i="12" s="1"/>
  <c r="AA23" i="12" s="1"/>
  <c r="Y22" i="12"/>
  <c r="Y21" i="12" s="1"/>
  <c r="Z23" i="12" s="1"/>
  <c r="Y23" i="12" s="1"/>
  <c r="W22" i="12"/>
  <c r="W21" i="12" s="1"/>
  <c r="X23" i="12" s="1"/>
  <c r="W23" i="12" s="1"/>
  <c r="U22" i="12"/>
  <c r="U21" i="12" s="1"/>
  <c r="V23" i="12" s="1"/>
  <c r="U23" i="12" s="1"/>
  <c r="S22" i="12"/>
  <c r="S21" i="12" s="1"/>
  <c r="T23" i="12" s="1"/>
  <c r="S23" i="12" s="1"/>
  <c r="Q22" i="12"/>
  <c r="Q21" i="12" s="1"/>
  <c r="R23" i="12" s="1"/>
  <c r="Q23" i="12" s="1"/>
  <c r="O22" i="12"/>
  <c r="M22" i="12"/>
  <c r="K22" i="12"/>
  <c r="K21" i="12" s="1"/>
  <c r="L23" i="12" s="1"/>
  <c r="K23" i="12" s="1"/>
  <c r="I22" i="12"/>
  <c r="G22" i="12"/>
  <c r="G21" i="12" s="1"/>
  <c r="H23" i="12" s="1"/>
  <c r="G23" i="12" s="1"/>
  <c r="E22" i="12"/>
  <c r="C22" i="12"/>
  <c r="C21" i="12" s="1"/>
  <c r="AE21" i="12"/>
  <c r="AF23" i="12" s="1"/>
  <c r="AE23" i="12" s="1"/>
  <c r="AC21" i="12"/>
  <c r="AD23" i="12" s="1"/>
  <c r="AC23" i="12" s="1"/>
  <c r="O21" i="12"/>
  <c r="P23" i="12" s="1"/>
  <c r="O23" i="12" s="1"/>
  <c r="M21" i="12"/>
  <c r="N23" i="12" s="1"/>
  <c r="M23" i="12" s="1"/>
  <c r="I21" i="12"/>
  <c r="J23" i="12" s="1"/>
  <c r="I23" i="12" s="1"/>
  <c r="AS17" i="12"/>
  <c r="AQ17" i="12"/>
  <c r="AQ16" i="12" s="1"/>
  <c r="AO17" i="12"/>
  <c r="AO16" i="12" s="1"/>
  <c r="AM17" i="12"/>
  <c r="AM16" i="12" s="1"/>
  <c r="AK17" i="12"/>
  <c r="AK16" i="12" s="1"/>
  <c r="AI17" i="12"/>
  <c r="AI16" i="12" s="1"/>
  <c r="AG17" i="12"/>
  <c r="AG16" i="12" s="1"/>
  <c r="AE17" i="12"/>
  <c r="AE16" i="12" s="1"/>
  <c r="AC17" i="12"/>
  <c r="AA17" i="12"/>
  <c r="Y17" i="12"/>
  <c r="Y16" i="12" s="1"/>
  <c r="W17" i="12"/>
  <c r="W16" i="12" s="1"/>
  <c r="U17" i="12"/>
  <c r="U16" i="12" s="1"/>
  <c r="S17" i="12"/>
  <c r="S16" i="12" s="1"/>
  <c r="Q17" i="12"/>
  <c r="Q16" i="12" s="1"/>
  <c r="O17" i="12"/>
  <c r="O16" i="12" s="1"/>
  <c r="M17" i="12"/>
  <c r="M16" i="12" s="1"/>
  <c r="K17" i="12"/>
  <c r="K16" i="12" s="1"/>
  <c r="I17" i="12"/>
  <c r="I16" i="12" s="1"/>
  <c r="G17" i="12"/>
  <c r="G16" i="12" s="1"/>
  <c r="E17" i="12"/>
  <c r="E16" i="12" s="1"/>
  <c r="C17" i="12"/>
  <c r="C16" i="12" s="1"/>
  <c r="AS16" i="12"/>
  <c r="AC16" i="12"/>
  <c r="AA16" i="12"/>
  <c r="AT15" i="12"/>
  <c r="AR15" i="12"/>
  <c r="AP15" i="12"/>
  <c r="AN15" i="12"/>
  <c r="AL15" i="12"/>
  <c r="AJ15" i="12"/>
  <c r="AH15" i="12"/>
  <c r="AF15" i="12"/>
  <c r="AD15" i="12"/>
  <c r="AB15" i="12"/>
  <c r="Z15" i="12"/>
  <c r="X15" i="12"/>
  <c r="V15" i="12"/>
  <c r="T15" i="12"/>
  <c r="R15" i="12"/>
  <c r="P15" i="12"/>
  <c r="N15" i="12"/>
  <c r="L15" i="12"/>
  <c r="J15" i="12"/>
  <c r="H15" i="12"/>
  <c r="F15" i="12"/>
  <c r="D15" i="12"/>
  <c r="AT14" i="12"/>
  <c r="AR14" i="12"/>
  <c r="AP14" i="12"/>
  <c r="AN14" i="12"/>
  <c r="AL14" i="12"/>
  <c r="AJ14" i="12"/>
  <c r="AH14" i="12"/>
  <c r="AF14" i="12"/>
  <c r="AD14" i="12"/>
  <c r="AB14" i="12"/>
  <c r="Z14" i="12"/>
  <c r="X14" i="12"/>
  <c r="V14" i="12"/>
  <c r="T14" i="12"/>
  <c r="R14" i="12"/>
  <c r="P14" i="12"/>
  <c r="N14" i="12"/>
  <c r="L14" i="12"/>
  <c r="J14" i="12"/>
  <c r="H14" i="12"/>
  <c r="F14" i="12"/>
  <c r="D14" i="12"/>
  <c r="AT13" i="12"/>
  <c r="AR13" i="12"/>
  <c r="AP13" i="12"/>
  <c r="AN13" i="12"/>
  <c r="AL13" i="12"/>
  <c r="AJ13" i="12"/>
  <c r="AH13" i="12"/>
  <c r="AF13" i="12"/>
  <c r="AD13" i="12"/>
  <c r="AB13" i="12"/>
  <c r="Z13" i="12"/>
  <c r="X13" i="12"/>
  <c r="V13" i="12"/>
  <c r="T13" i="12"/>
  <c r="R13" i="12"/>
  <c r="P13" i="12"/>
  <c r="N13" i="12"/>
  <c r="L13" i="12"/>
  <c r="J13" i="12"/>
  <c r="H13" i="12"/>
  <c r="F13" i="12"/>
  <c r="D13" i="12"/>
  <c r="AT12" i="12"/>
  <c r="AR12" i="12"/>
  <c r="AP12" i="12"/>
  <c r="AN12" i="12"/>
  <c r="AL12" i="12"/>
  <c r="AJ12" i="12"/>
  <c r="AH12" i="12"/>
  <c r="AF12" i="12"/>
  <c r="AD12" i="12"/>
  <c r="AB12" i="12"/>
  <c r="Z12" i="12"/>
  <c r="X12" i="12"/>
  <c r="V12" i="12"/>
  <c r="T12" i="12"/>
  <c r="R12" i="12"/>
  <c r="P12" i="12"/>
  <c r="N12" i="12"/>
  <c r="L12" i="12"/>
  <c r="J12" i="12"/>
  <c r="H12" i="12"/>
  <c r="F12" i="12"/>
  <c r="D12" i="12"/>
  <c r="AT11" i="12"/>
  <c r="AR11" i="12"/>
  <c r="AP11" i="12"/>
  <c r="AN11" i="12"/>
  <c r="AL11" i="12"/>
  <c r="AJ11" i="12"/>
  <c r="AH11" i="12"/>
  <c r="AF11" i="12"/>
  <c r="AD11" i="12"/>
  <c r="AB11" i="12"/>
  <c r="Z11" i="12"/>
  <c r="X11" i="12"/>
  <c r="V11" i="12"/>
  <c r="T11" i="12"/>
  <c r="R11" i="12"/>
  <c r="P11" i="12"/>
  <c r="N11" i="12"/>
  <c r="L11" i="12"/>
  <c r="J11" i="12"/>
  <c r="H11" i="12"/>
  <c r="F11" i="12"/>
  <c r="D11" i="12"/>
  <c r="AT10" i="12"/>
  <c r="AR10" i="12"/>
  <c r="AP10" i="12"/>
  <c r="AN10" i="12"/>
  <c r="AL10" i="12"/>
  <c r="AJ10" i="12"/>
  <c r="AH10" i="12"/>
  <c r="AF10" i="12"/>
  <c r="AD10" i="12"/>
  <c r="AB10" i="12"/>
  <c r="Z10" i="12"/>
  <c r="X10" i="12"/>
  <c r="V10" i="12"/>
  <c r="T10" i="12"/>
  <c r="R10" i="12"/>
  <c r="P10" i="12"/>
  <c r="N10" i="12"/>
  <c r="L10" i="12"/>
  <c r="J10" i="12"/>
  <c r="H10" i="12"/>
  <c r="F10" i="12"/>
  <c r="D10" i="12"/>
  <c r="AT9" i="12"/>
  <c r="AR9" i="12"/>
  <c r="AP9" i="12"/>
  <c r="AN9" i="12"/>
  <c r="AL9" i="12"/>
  <c r="AJ9" i="12"/>
  <c r="AH9" i="12"/>
  <c r="AF9" i="12"/>
  <c r="AD9" i="12"/>
  <c r="AB9" i="12"/>
  <c r="Z9" i="12"/>
  <c r="X9" i="12"/>
  <c r="V9" i="12"/>
  <c r="T9" i="12"/>
  <c r="R9" i="12"/>
  <c r="P9" i="12"/>
  <c r="N9" i="12"/>
  <c r="L9" i="12"/>
  <c r="J9" i="12"/>
  <c r="H9" i="12"/>
  <c r="F9" i="12"/>
  <c r="D9" i="12"/>
  <c r="AT8" i="12"/>
  <c r="AR8" i="12"/>
  <c r="AP8" i="12"/>
  <c r="AN8" i="12"/>
  <c r="AL8" i="12"/>
  <c r="AJ8" i="12"/>
  <c r="AH8" i="12"/>
  <c r="AF8" i="12"/>
  <c r="AD8" i="12"/>
  <c r="AB8" i="12"/>
  <c r="Z8" i="12"/>
  <c r="X8" i="12"/>
  <c r="V8" i="12"/>
  <c r="T8" i="12"/>
  <c r="R8" i="12"/>
  <c r="P8" i="12"/>
  <c r="N8" i="12"/>
  <c r="L8" i="12"/>
  <c r="J8" i="12"/>
  <c r="H8" i="12"/>
  <c r="F8" i="12"/>
  <c r="D8" i="12"/>
  <c r="AP49" i="11"/>
  <c r="AI47" i="11"/>
  <c r="D40" i="11"/>
  <c r="AJ39" i="11"/>
  <c r="D39" i="11"/>
  <c r="AQ42" i="11" s="1"/>
  <c r="D37" i="11"/>
  <c r="D36" i="11"/>
  <c r="AQ41" i="11" s="1"/>
  <c r="AS29" i="11"/>
  <c r="AQ29" i="11"/>
  <c r="AO29" i="11"/>
  <c r="AM29" i="11"/>
  <c r="AK29" i="11"/>
  <c r="AI29" i="11"/>
  <c r="AG29" i="11"/>
  <c r="AE29" i="11"/>
  <c r="AC29" i="11"/>
  <c r="AA29" i="11"/>
  <c r="Y29" i="11"/>
  <c r="W29" i="11"/>
  <c r="U29" i="11"/>
  <c r="S29" i="11"/>
  <c r="Q29" i="11"/>
  <c r="O29" i="11"/>
  <c r="M29" i="11"/>
  <c r="K29" i="11"/>
  <c r="I29" i="11"/>
  <c r="G29" i="11"/>
  <c r="E29" i="11"/>
  <c r="C29" i="11"/>
  <c r="AT28" i="11"/>
  <c r="AR28" i="11"/>
  <c r="AP28" i="11"/>
  <c r="AN28" i="11"/>
  <c r="AL28" i="11"/>
  <c r="AJ28" i="11"/>
  <c r="AH28" i="11"/>
  <c r="AF28" i="11"/>
  <c r="AD28" i="11"/>
  <c r="AB28" i="11"/>
  <c r="Z28" i="11"/>
  <c r="X28" i="11"/>
  <c r="V28" i="11"/>
  <c r="T28" i="11"/>
  <c r="R28" i="11"/>
  <c r="P28" i="11"/>
  <c r="N28" i="11"/>
  <c r="L28" i="11"/>
  <c r="J28" i="11"/>
  <c r="H28" i="11"/>
  <c r="F28" i="11"/>
  <c r="D28" i="11"/>
  <c r="AT27" i="11"/>
  <c r="AR27" i="11"/>
  <c r="AP27" i="11"/>
  <c r="AN27" i="11"/>
  <c r="AL27" i="11"/>
  <c r="AJ27" i="11"/>
  <c r="AH27" i="11"/>
  <c r="AF27" i="11"/>
  <c r="AD27" i="11"/>
  <c r="AB27" i="11"/>
  <c r="Z27" i="11"/>
  <c r="X27" i="11"/>
  <c r="V27" i="11"/>
  <c r="T27" i="11"/>
  <c r="R27" i="11"/>
  <c r="P27" i="11"/>
  <c r="N27" i="11"/>
  <c r="L27" i="11"/>
  <c r="J27" i="11"/>
  <c r="H27" i="11"/>
  <c r="F27" i="11"/>
  <c r="D27" i="11"/>
  <c r="AT26" i="11"/>
  <c r="AR26" i="11"/>
  <c r="AP26" i="11"/>
  <c r="AN26" i="11"/>
  <c r="AL26" i="11"/>
  <c r="AJ26" i="11"/>
  <c r="AH26" i="11"/>
  <c r="AF26" i="11"/>
  <c r="AD26" i="11"/>
  <c r="AB26" i="11"/>
  <c r="Z26" i="11"/>
  <c r="X26" i="11"/>
  <c r="V26" i="11"/>
  <c r="T26" i="11"/>
  <c r="R26" i="11"/>
  <c r="P26" i="11"/>
  <c r="N26" i="11"/>
  <c r="L26" i="11"/>
  <c r="J26" i="11"/>
  <c r="H26" i="11"/>
  <c r="F26" i="11"/>
  <c r="D26" i="11"/>
  <c r="AT25" i="11"/>
  <c r="AR25" i="11"/>
  <c r="AP25" i="11"/>
  <c r="AN25" i="11"/>
  <c r="AL25" i="11"/>
  <c r="AJ25" i="11"/>
  <c r="AH25" i="11"/>
  <c r="AF25" i="11"/>
  <c r="AD25" i="11"/>
  <c r="AB25" i="11"/>
  <c r="Z25" i="11"/>
  <c r="X25" i="11"/>
  <c r="V25" i="11"/>
  <c r="T25" i="11"/>
  <c r="R25" i="11"/>
  <c r="P25" i="11"/>
  <c r="N25" i="11"/>
  <c r="L25" i="11"/>
  <c r="J25" i="11"/>
  <c r="H25" i="11"/>
  <c r="F25" i="11"/>
  <c r="D25" i="11"/>
  <c r="AT24" i="11"/>
  <c r="AR24" i="11"/>
  <c r="AP24" i="11"/>
  <c r="AN24" i="11"/>
  <c r="AL24" i="11"/>
  <c r="AJ24" i="11"/>
  <c r="AJ29" i="11" s="1"/>
  <c r="AH24" i="11"/>
  <c r="AF24" i="11"/>
  <c r="AD24" i="11"/>
  <c r="AB24" i="11"/>
  <c r="Z24" i="11"/>
  <c r="X24" i="11"/>
  <c r="V24" i="11"/>
  <c r="T24" i="11"/>
  <c r="R24" i="11"/>
  <c r="R29" i="11" s="1"/>
  <c r="P24" i="11"/>
  <c r="N24" i="11"/>
  <c r="L24" i="11"/>
  <c r="J24" i="11"/>
  <c r="H24" i="11"/>
  <c r="F24" i="11"/>
  <c r="D24" i="11"/>
  <c r="AT22" i="11"/>
  <c r="AT21" i="11" s="1"/>
  <c r="AS22" i="11"/>
  <c r="AS21" i="11" s="1"/>
  <c r="AT23" i="11" s="1"/>
  <c r="AS23" i="11" s="1"/>
  <c r="AQ22" i="11"/>
  <c r="AO22" i="11"/>
  <c r="AO21" i="11" s="1"/>
  <c r="AP23" i="11" s="1"/>
  <c r="AO23" i="11" s="1"/>
  <c r="AM22" i="11"/>
  <c r="AM21" i="11" s="1"/>
  <c r="AN23" i="11" s="1"/>
  <c r="AM23" i="11" s="1"/>
  <c r="AK22" i="11"/>
  <c r="AK21" i="11" s="1"/>
  <c r="AL23" i="11" s="1"/>
  <c r="AK23" i="11" s="1"/>
  <c r="AI22" i="11"/>
  <c r="AI21" i="11" s="1"/>
  <c r="AJ23" i="11" s="1"/>
  <c r="AI23" i="11" s="1"/>
  <c r="AG22" i="11"/>
  <c r="AG21" i="11" s="1"/>
  <c r="AH23" i="11" s="1"/>
  <c r="AG23" i="11" s="1"/>
  <c r="AE22" i="11"/>
  <c r="AE21" i="11" s="1"/>
  <c r="AF23" i="11" s="1"/>
  <c r="AE23" i="11" s="1"/>
  <c r="AC22" i="11"/>
  <c r="AC21" i="11" s="1"/>
  <c r="AD23" i="11" s="1"/>
  <c r="AC23" i="11" s="1"/>
  <c r="AA22" i="11"/>
  <c r="Y22" i="11"/>
  <c r="Y21" i="11" s="1"/>
  <c r="Z23" i="11" s="1"/>
  <c r="Y23" i="11" s="1"/>
  <c r="W22" i="11"/>
  <c r="W21" i="11" s="1"/>
  <c r="X23" i="11" s="1"/>
  <c r="W23" i="11" s="1"/>
  <c r="U22" i="11"/>
  <c r="U21" i="11" s="1"/>
  <c r="V23" i="11" s="1"/>
  <c r="U23" i="11" s="1"/>
  <c r="S22" i="11"/>
  <c r="S21" i="11" s="1"/>
  <c r="T23" i="11" s="1"/>
  <c r="S23" i="11" s="1"/>
  <c r="Q22" i="11"/>
  <c r="Q21" i="11" s="1"/>
  <c r="R23" i="11" s="1"/>
  <c r="Q23" i="11" s="1"/>
  <c r="O22" i="11"/>
  <c r="O21" i="11" s="1"/>
  <c r="P23" i="11" s="1"/>
  <c r="O23" i="11" s="1"/>
  <c r="M22" i="11"/>
  <c r="M21" i="11" s="1"/>
  <c r="N23" i="11" s="1"/>
  <c r="M23" i="11" s="1"/>
  <c r="K22" i="11"/>
  <c r="I22" i="11"/>
  <c r="I21" i="11" s="1"/>
  <c r="J23" i="11" s="1"/>
  <c r="I23" i="11" s="1"/>
  <c r="G22" i="11"/>
  <c r="G21" i="11" s="1"/>
  <c r="H23" i="11" s="1"/>
  <c r="G23" i="11" s="1"/>
  <c r="E22" i="11"/>
  <c r="E21" i="11" s="1"/>
  <c r="F23" i="11" s="1"/>
  <c r="E23" i="11" s="1"/>
  <c r="C22" i="11"/>
  <c r="C21" i="11" s="1"/>
  <c r="AQ21" i="11"/>
  <c r="AR23" i="11" s="1"/>
  <c r="AQ23" i="11" s="1"/>
  <c r="AA21" i="11"/>
  <c r="AB23" i="11" s="1"/>
  <c r="AA23" i="11" s="1"/>
  <c r="K21" i="11"/>
  <c r="L23" i="11" s="1"/>
  <c r="K23" i="11" s="1"/>
  <c r="AS17" i="11"/>
  <c r="AS16" i="11" s="1"/>
  <c r="AQ17" i="11"/>
  <c r="AQ16" i="11" s="1"/>
  <c r="AO17" i="11"/>
  <c r="AO16" i="11" s="1"/>
  <c r="AM17" i="11"/>
  <c r="AM16" i="11" s="1"/>
  <c r="AK17" i="11"/>
  <c r="AK16" i="11" s="1"/>
  <c r="AI17" i="11"/>
  <c r="AG17" i="11"/>
  <c r="AG16" i="11" s="1"/>
  <c r="AE17" i="11"/>
  <c r="AE16" i="11" s="1"/>
  <c r="AC17" i="11"/>
  <c r="AC16" i="11" s="1"/>
  <c r="AA17" i="11"/>
  <c r="AA16" i="11" s="1"/>
  <c r="Y17" i="11"/>
  <c r="Y16" i="11" s="1"/>
  <c r="W17" i="11"/>
  <c r="W16" i="11" s="1"/>
  <c r="U17" i="11"/>
  <c r="U16" i="11" s="1"/>
  <c r="S17" i="11"/>
  <c r="Q17" i="11"/>
  <c r="Q16" i="11" s="1"/>
  <c r="O17" i="11"/>
  <c r="O16" i="11" s="1"/>
  <c r="M17" i="11"/>
  <c r="K17" i="11"/>
  <c r="I17" i="11"/>
  <c r="I16" i="11" s="1"/>
  <c r="G17" i="11"/>
  <c r="G16" i="11" s="1"/>
  <c r="E17" i="11"/>
  <c r="C17" i="11"/>
  <c r="AI16" i="11"/>
  <c r="S16" i="11"/>
  <c r="M16" i="11"/>
  <c r="K16" i="11"/>
  <c r="E16" i="11"/>
  <c r="C16" i="11"/>
  <c r="AT15" i="11"/>
  <c r="AR15" i="11"/>
  <c r="AP15" i="11"/>
  <c r="AN15" i="11"/>
  <c r="AL15" i="11"/>
  <c r="AJ15" i="11"/>
  <c r="AH15" i="11"/>
  <c r="AF15" i="11"/>
  <c r="AD15" i="11"/>
  <c r="AB15" i="11"/>
  <c r="Z15" i="11"/>
  <c r="X15" i="11"/>
  <c r="V15" i="11"/>
  <c r="T15" i="11"/>
  <c r="R15" i="11"/>
  <c r="P15" i="11"/>
  <c r="N15" i="11"/>
  <c r="L15" i="11"/>
  <c r="J15" i="11"/>
  <c r="H15" i="11"/>
  <c r="F15" i="11"/>
  <c r="D15" i="11"/>
  <c r="AT14" i="11"/>
  <c r="AR14" i="11"/>
  <c r="AP14" i="11"/>
  <c r="AN14" i="11"/>
  <c r="AL14" i="11"/>
  <c r="AJ14" i="11"/>
  <c r="AH14" i="11"/>
  <c r="AF14" i="11"/>
  <c r="AD14" i="11"/>
  <c r="AB14" i="11"/>
  <c r="Z14" i="11"/>
  <c r="X14" i="11"/>
  <c r="V14" i="11"/>
  <c r="T14" i="11"/>
  <c r="R14" i="11"/>
  <c r="P14" i="11"/>
  <c r="N14" i="11"/>
  <c r="L14" i="11"/>
  <c r="J14" i="11"/>
  <c r="H14" i="11"/>
  <c r="F14" i="11"/>
  <c r="D14" i="11"/>
  <c r="AT13" i="11"/>
  <c r="AR13" i="11"/>
  <c r="AP13" i="11"/>
  <c r="AN13" i="11"/>
  <c r="AL13" i="11"/>
  <c r="AJ13" i="11"/>
  <c r="AH13" i="11"/>
  <c r="AF13" i="11"/>
  <c r="AD13" i="11"/>
  <c r="AB13" i="11"/>
  <c r="Z13" i="11"/>
  <c r="X13" i="11"/>
  <c r="V13" i="11"/>
  <c r="T13" i="11"/>
  <c r="R13" i="11"/>
  <c r="P13" i="11"/>
  <c r="N13" i="11"/>
  <c r="L13" i="11"/>
  <c r="J13" i="11"/>
  <c r="H13" i="11"/>
  <c r="F13" i="11"/>
  <c r="D13" i="11"/>
  <c r="AT12" i="11"/>
  <c r="AR12" i="11"/>
  <c r="AP12" i="11"/>
  <c r="AN12" i="11"/>
  <c r="AL12" i="11"/>
  <c r="AJ12" i="11"/>
  <c r="AH12" i="11"/>
  <c r="AF12" i="11"/>
  <c r="AD12" i="11"/>
  <c r="AB12" i="11"/>
  <c r="Z12" i="11"/>
  <c r="X12" i="11"/>
  <c r="V12" i="11"/>
  <c r="T12" i="11"/>
  <c r="R12" i="11"/>
  <c r="P12" i="11"/>
  <c r="N12" i="11"/>
  <c r="L12" i="11"/>
  <c r="J12" i="11"/>
  <c r="H12" i="11"/>
  <c r="F12" i="11"/>
  <c r="D12" i="11"/>
  <c r="AT11" i="11"/>
  <c r="AR11" i="11"/>
  <c r="AP11" i="11"/>
  <c r="AN11" i="11"/>
  <c r="AL11" i="11"/>
  <c r="AJ11" i="11"/>
  <c r="AH11" i="11"/>
  <c r="AF11" i="11"/>
  <c r="AD11" i="11"/>
  <c r="AB11" i="11"/>
  <c r="Z11" i="11"/>
  <c r="X11" i="11"/>
  <c r="V11" i="11"/>
  <c r="T11" i="11"/>
  <c r="R11" i="11"/>
  <c r="P11" i="11"/>
  <c r="N11" i="11"/>
  <c r="L11" i="11"/>
  <c r="J11" i="11"/>
  <c r="H11" i="11"/>
  <c r="F11" i="11"/>
  <c r="D11" i="11"/>
  <c r="AT10" i="11"/>
  <c r="AR10" i="11"/>
  <c r="AP10" i="11"/>
  <c r="AN10" i="11"/>
  <c r="AL10" i="11"/>
  <c r="AJ10" i="11"/>
  <c r="AH10" i="11"/>
  <c r="AF10" i="11"/>
  <c r="AD10" i="11"/>
  <c r="AB10" i="11"/>
  <c r="Z10" i="11"/>
  <c r="X10" i="11"/>
  <c r="V10" i="11"/>
  <c r="T10" i="11"/>
  <c r="R10" i="11"/>
  <c r="P10" i="11"/>
  <c r="N10" i="11"/>
  <c r="L10" i="11"/>
  <c r="J10" i="11"/>
  <c r="H10" i="11"/>
  <c r="F10" i="11"/>
  <c r="D10" i="11"/>
  <c r="AT9" i="11"/>
  <c r="AR9" i="11"/>
  <c r="AP9" i="11"/>
  <c r="AN9" i="11"/>
  <c r="AL9" i="11"/>
  <c r="AJ9" i="11"/>
  <c r="AH9" i="11"/>
  <c r="AF9" i="11"/>
  <c r="AD9" i="11"/>
  <c r="AB9" i="11"/>
  <c r="Z9" i="11"/>
  <c r="X9" i="11"/>
  <c r="V9" i="11"/>
  <c r="T9" i="11"/>
  <c r="R9" i="11"/>
  <c r="P9" i="11"/>
  <c r="N9" i="11"/>
  <c r="L9" i="11"/>
  <c r="J9" i="11"/>
  <c r="H9" i="11"/>
  <c r="F9" i="11"/>
  <c r="D9" i="11"/>
  <c r="AT8" i="11"/>
  <c r="AR8" i="11"/>
  <c r="AP8" i="11"/>
  <c r="AN8" i="11"/>
  <c r="AN17" i="11" s="1"/>
  <c r="AL8" i="11"/>
  <c r="AJ8" i="11"/>
  <c r="AH8" i="11"/>
  <c r="AF8" i="11"/>
  <c r="AD8" i="11"/>
  <c r="AB8" i="11"/>
  <c r="Z8" i="11"/>
  <c r="X8" i="11"/>
  <c r="V8" i="11"/>
  <c r="T8" i="11"/>
  <c r="R8" i="11"/>
  <c r="P8" i="11"/>
  <c r="N8" i="11"/>
  <c r="L8" i="11"/>
  <c r="J8" i="11"/>
  <c r="H8" i="11"/>
  <c r="H17" i="11" s="1"/>
  <c r="F8" i="11"/>
  <c r="D8" i="11"/>
  <c r="AI45" i="4"/>
  <c r="AQ45" i="4" s="1"/>
  <c r="AI44" i="4"/>
  <c r="AQ44" i="4" s="1"/>
  <c r="AI43" i="4"/>
  <c r="AQ43" i="4" s="1"/>
  <c r="AI42" i="4"/>
  <c r="AQ42" i="4" s="1"/>
  <c r="AI41" i="4"/>
  <c r="AQ41" i="4" s="1"/>
  <c r="AQ40" i="4"/>
  <c r="AQ39" i="4"/>
  <c r="AQ38" i="4"/>
  <c r="AI38" i="4"/>
  <c r="AI37" i="4"/>
  <c r="AS29" i="4"/>
  <c r="AQ29" i="4"/>
  <c r="AO29" i="4"/>
  <c r="AM29" i="4"/>
  <c r="AK29" i="4"/>
  <c r="AI29" i="4"/>
  <c r="AG29" i="4"/>
  <c r="AE29" i="4"/>
  <c r="AC29" i="4"/>
  <c r="AA29" i="4"/>
  <c r="Y29" i="4"/>
  <c r="W29" i="4"/>
  <c r="U29" i="4"/>
  <c r="S29" i="4"/>
  <c r="Q29" i="4"/>
  <c r="O29" i="4"/>
  <c r="M29" i="4"/>
  <c r="K29" i="4"/>
  <c r="I29" i="4"/>
  <c r="G29" i="4"/>
  <c r="E29" i="4"/>
  <c r="C29" i="4"/>
  <c r="AS22" i="4"/>
  <c r="AS21" i="4" s="1"/>
  <c r="AS23" i="4" s="1"/>
  <c r="AQ22" i="4"/>
  <c r="AQ21" i="4" s="1"/>
  <c r="AQ23" i="4" s="1"/>
  <c r="AO22" i="4"/>
  <c r="AO21" i="4" s="1"/>
  <c r="AO23" i="4" s="1"/>
  <c r="AM22" i="4"/>
  <c r="AM21" i="4" s="1"/>
  <c r="AM23" i="4" s="1"/>
  <c r="AK22" i="4"/>
  <c r="AK21" i="4" s="1"/>
  <c r="AK23" i="4" s="1"/>
  <c r="AI22" i="4"/>
  <c r="AG22" i="4"/>
  <c r="AE22" i="4"/>
  <c r="AE21" i="4" s="1"/>
  <c r="AE23" i="4" s="1"/>
  <c r="AC22" i="4"/>
  <c r="AC21" i="4" s="1"/>
  <c r="AC23" i="4" s="1"/>
  <c r="AA22" i="4"/>
  <c r="Y22" i="4"/>
  <c r="W22" i="4"/>
  <c r="U22" i="4"/>
  <c r="S22" i="4"/>
  <c r="Q22" i="4"/>
  <c r="Q21" i="4" s="1"/>
  <c r="Q23" i="4" s="1"/>
  <c r="O22" i="4"/>
  <c r="O21" i="4" s="1"/>
  <c r="O23" i="4" s="1"/>
  <c r="M22" i="4"/>
  <c r="K22" i="4"/>
  <c r="K21" i="4" s="1"/>
  <c r="K23" i="4" s="1"/>
  <c r="I22" i="4"/>
  <c r="I21" i="4" s="1"/>
  <c r="I23" i="4" s="1"/>
  <c r="G22" i="4"/>
  <c r="G21" i="4" s="1"/>
  <c r="G23" i="4" s="1"/>
  <c r="E22" i="4"/>
  <c r="E21" i="4" s="1"/>
  <c r="E23" i="4" s="1"/>
  <c r="C22" i="4"/>
  <c r="C21" i="4" s="1"/>
  <c r="AS18" i="4"/>
  <c r="AS20" i="4" s="1"/>
  <c r="AS17" i="4"/>
  <c r="AQ17" i="4"/>
  <c r="AO17" i="4"/>
  <c r="AM17" i="4"/>
  <c r="AK17" i="4"/>
  <c r="AI17" i="4"/>
  <c r="AG17" i="4"/>
  <c r="AE17" i="4"/>
  <c r="AC17" i="4"/>
  <c r="AA17" i="4"/>
  <c r="Y17" i="4"/>
  <c r="W17" i="4"/>
  <c r="U17" i="4"/>
  <c r="S17" i="4"/>
  <c r="Q17" i="4"/>
  <c r="O17" i="4"/>
  <c r="M17" i="4"/>
  <c r="K17" i="4"/>
  <c r="I17" i="4"/>
  <c r="G17" i="4"/>
  <c r="E17" i="4"/>
  <c r="C17" i="4"/>
  <c r="AR16" i="4"/>
  <c r="AP16" i="4"/>
  <c r="AN16" i="4"/>
  <c r="AL16" i="4"/>
  <c r="AJ16" i="4"/>
  <c r="AH16" i="4"/>
  <c r="AF16" i="4"/>
  <c r="AD16" i="4"/>
  <c r="AB16" i="4"/>
  <c r="Z16" i="4"/>
  <c r="X16" i="4"/>
  <c r="V16" i="4"/>
  <c r="T16" i="4"/>
  <c r="R16" i="4"/>
  <c r="P16" i="4"/>
  <c r="N16" i="4"/>
  <c r="L16" i="4"/>
  <c r="J16" i="4"/>
  <c r="H16" i="4"/>
  <c r="F16" i="4"/>
  <c r="D16" i="4"/>
  <c r="AR15" i="4"/>
  <c r="AP15" i="4"/>
  <c r="AN15" i="4"/>
  <c r="AL15" i="4"/>
  <c r="AJ15" i="4"/>
  <c r="AH15" i="4"/>
  <c r="AF15" i="4"/>
  <c r="AD15" i="4"/>
  <c r="AB15" i="4"/>
  <c r="Z15" i="4"/>
  <c r="X15" i="4"/>
  <c r="V15" i="4"/>
  <c r="T15" i="4"/>
  <c r="R15" i="4"/>
  <c r="P15" i="4"/>
  <c r="N15" i="4"/>
  <c r="L15" i="4"/>
  <c r="J15" i="4"/>
  <c r="H15" i="4"/>
  <c r="F15" i="4"/>
  <c r="D15" i="4"/>
  <c r="AR14" i="4"/>
  <c r="AP14" i="4"/>
  <c r="AN14" i="4"/>
  <c r="AL14" i="4"/>
  <c r="AJ14" i="4"/>
  <c r="AH14" i="4"/>
  <c r="AF14" i="4"/>
  <c r="AD14" i="4"/>
  <c r="AB14" i="4"/>
  <c r="Z14" i="4"/>
  <c r="X14" i="4"/>
  <c r="V14" i="4"/>
  <c r="T14" i="4"/>
  <c r="R14" i="4"/>
  <c r="P14" i="4"/>
  <c r="N14" i="4"/>
  <c r="L14" i="4"/>
  <c r="J14" i="4"/>
  <c r="H14" i="4"/>
  <c r="F14" i="4"/>
  <c r="D14" i="4"/>
  <c r="AR13" i="4"/>
  <c r="AP13" i="4"/>
  <c r="AN13" i="4"/>
  <c r="AL13" i="4"/>
  <c r="AJ13" i="4"/>
  <c r="AH13" i="4"/>
  <c r="AF13" i="4"/>
  <c r="AD13" i="4"/>
  <c r="AB13" i="4"/>
  <c r="Z13" i="4"/>
  <c r="X13" i="4"/>
  <c r="V13" i="4"/>
  <c r="T13" i="4"/>
  <c r="R13" i="4"/>
  <c r="P13" i="4"/>
  <c r="N13" i="4"/>
  <c r="L13" i="4"/>
  <c r="J13" i="4"/>
  <c r="H13" i="4"/>
  <c r="F13" i="4"/>
  <c r="D13" i="4"/>
  <c r="AR12" i="4"/>
  <c r="AP12" i="4"/>
  <c r="AN12" i="4"/>
  <c r="AL12" i="4"/>
  <c r="AJ12" i="4"/>
  <c r="AH12" i="4"/>
  <c r="AF12" i="4"/>
  <c r="AD12" i="4"/>
  <c r="AB12" i="4"/>
  <c r="Z12" i="4"/>
  <c r="X12" i="4"/>
  <c r="V12" i="4"/>
  <c r="T12" i="4"/>
  <c r="R12" i="4"/>
  <c r="P12" i="4"/>
  <c r="N12" i="4"/>
  <c r="L12" i="4"/>
  <c r="J12" i="4"/>
  <c r="H12" i="4"/>
  <c r="F12" i="4"/>
  <c r="D12" i="4"/>
  <c r="AR11" i="4"/>
  <c r="AP11" i="4"/>
  <c r="AN11" i="4"/>
  <c r="AL11" i="4"/>
  <c r="AJ11" i="4"/>
  <c r="AH11" i="4"/>
  <c r="AF11" i="4"/>
  <c r="AD11" i="4"/>
  <c r="AB11" i="4"/>
  <c r="Z11" i="4"/>
  <c r="X11" i="4"/>
  <c r="V11" i="4"/>
  <c r="T11" i="4"/>
  <c r="R11" i="4"/>
  <c r="P11" i="4"/>
  <c r="N11" i="4"/>
  <c r="L11" i="4"/>
  <c r="J11" i="4"/>
  <c r="H11" i="4"/>
  <c r="F11" i="4"/>
  <c r="D11" i="4"/>
  <c r="AR10" i="4"/>
  <c r="AP10" i="4"/>
  <c r="AN10" i="4"/>
  <c r="AL10" i="4"/>
  <c r="AJ10" i="4"/>
  <c r="AH10" i="4"/>
  <c r="AF10" i="4"/>
  <c r="AD10" i="4"/>
  <c r="AB10" i="4"/>
  <c r="Z10" i="4"/>
  <c r="X10" i="4"/>
  <c r="V10" i="4"/>
  <c r="T10" i="4"/>
  <c r="R10" i="4"/>
  <c r="P10" i="4"/>
  <c r="N10" i="4"/>
  <c r="L10" i="4"/>
  <c r="J10" i="4"/>
  <c r="H10" i="4"/>
  <c r="F10" i="4"/>
  <c r="D10" i="4"/>
  <c r="AR9" i="4"/>
  <c r="AP9" i="4"/>
  <c r="AN9" i="4"/>
  <c r="AL9" i="4"/>
  <c r="AJ9" i="4"/>
  <c r="AH9" i="4"/>
  <c r="AF9" i="4"/>
  <c r="AD9" i="4"/>
  <c r="AB9" i="4"/>
  <c r="Z9" i="4"/>
  <c r="X9" i="4"/>
  <c r="V9" i="4"/>
  <c r="T9" i="4"/>
  <c r="R9" i="4"/>
  <c r="P9" i="4"/>
  <c r="N9" i="4"/>
  <c r="L9" i="4"/>
  <c r="J9" i="4"/>
  <c r="H9" i="4"/>
  <c r="F9" i="4"/>
  <c r="D9" i="4"/>
  <c r="AJ48" i="11" l="1"/>
  <c r="AQ47" i="11" s="1"/>
  <c r="N18" i="11"/>
  <c r="M18" i="11" s="1"/>
  <c r="Z30" i="11"/>
  <c r="AJ40" i="11"/>
  <c r="AH29" i="12"/>
  <c r="AD18" i="11"/>
  <c r="AC18" i="11" s="1"/>
  <c r="AJ30" i="12"/>
  <c r="AJ44" i="11"/>
  <c r="AQ44" i="11" s="1"/>
  <c r="AB30" i="11"/>
  <c r="AJ44" i="12"/>
  <c r="R29" i="12"/>
  <c r="AJ46" i="12"/>
  <c r="AI46" i="12" s="1"/>
  <c r="Z29" i="12"/>
  <c r="AJ48" i="12"/>
  <c r="AI48" i="12" s="1"/>
  <c r="AF30" i="12"/>
  <c r="D30" i="12"/>
  <c r="P29" i="12"/>
  <c r="AQ22" i="13"/>
  <c r="AR24" i="13"/>
  <c r="AS22" i="13"/>
  <c r="AT24" i="13"/>
  <c r="AE22" i="13"/>
  <c r="AF24" i="13"/>
  <c r="I22" i="13"/>
  <c r="J24" i="13"/>
  <c r="AI48" i="11"/>
  <c r="T18" i="11"/>
  <c r="S18" i="11" s="1"/>
  <c r="V18" i="4"/>
  <c r="U18" i="4" s="1"/>
  <c r="U21" i="4" s="1"/>
  <c r="U23" i="4" s="1"/>
  <c r="U30" i="4" s="1"/>
  <c r="F29" i="11"/>
  <c r="AJ45" i="12"/>
  <c r="AQ45" i="12" s="1"/>
  <c r="AP18" i="4"/>
  <c r="AO18" i="4" s="1"/>
  <c r="AO30" i="4" s="1"/>
  <c r="AN29" i="11"/>
  <c r="AB29" i="11"/>
  <c r="Z18" i="12"/>
  <c r="Y18" i="12" s="1"/>
  <c r="Z31" i="12" s="1"/>
  <c r="Y31" i="12" s="1"/>
  <c r="R18" i="12"/>
  <c r="Q18" i="12" s="1"/>
  <c r="L18" i="12"/>
  <c r="K18" i="12" s="1"/>
  <c r="AB17" i="12"/>
  <c r="D17" i="12"/>
  <c r="T17" i="12"/>
  <c r="X17" i="12"/>
  <c r="P30" i="12"/>
  <c r="AF29" i="12"/>
  <c r="AN30" i="12"/>
  <c r="T30" i="12"/>
  <c r="X30" i="12"/>
  <c r="AI40" i="12"/>
  <c r="D18" i="11"/>
  <c r="C18" i="11" s="1"/>
  <c r="R18" i="4"/>
  <c r="Q18" i="4" s="1"/>
  <c r="N18" i="4"/>
  <c r="M18" i="4" s="1"/>
  <c r="Z18" i="4"/>
  <c r="Y18" i="4" s="1"/>
  <c r="F18" i="4"/>
  <c r="E18" i="4" s="1"/>
  <c r="E30" i="4" s="1"/>
  <c r="AL18" i="4"/>
  <c r="AK18" i="4" s="1"/>
  <c r="AK30" i="4" s="1"/>
  <c r="Z18" i="11"/>
  <c r="Y18" i="11" s="1"/>
  <c r="Z31" i="11" s="1"/>
  <c r="Y31" i="11" s="1"/>
  <c r="V29" i="11"/>
  <c r="P18" i="12"/>
  <c r="O18" i="12" s="1"/>
  <c r="P31" i="12" s="1"/>
  <c r="O31" i="12" s="1"/>
  <c r="AD18" i="4"/>
  <c r="AC18" i="4" s="1"/>
  <c r="AC30" i="4" s="1"/>
  <c r="L29" i="11"/>
  <c r="AR29" i="11"/>
  <c r="AJ30" i="11"/>
  <c r="AJ31" i="11" s="1"/>
  <c r="AI31" i="11" s="1"/>
  <c r="J18" i="12"/>
  <c r="I18" i="12" s="1"/>
  <c r="AP18" i="12"/>
  <c r="AO18" i="12" s="1"/>
  <c r="AD17" i="12"/>
  <c r="F18" i="12"/>
  <c r="E18" i="12" s="1"/>
  <c r="AL17" i="12"/>
  <c r="L18" i="11"/>
  <c r="K18" i="11" s="1"/>
  <c r="AB18" i="11"/>
  <c r="AA18" i="11" s="1"/>
  <c r="AB31" i="11" s="1"/>
  <c r="AA31" i="11" s="1"/>
  <c r="AR18" i="11"/>
  <c r="AQ18" i="11" s="1"/>
  <c r="P17" i="11"/>
  <c r="AF18" i="11"/>
  <c r="AE18" i="11" s="1"/>
  <c r="AH30" i="12"/>
  <c r="AP30" i="12"/>
  <c r="AJ18" i="11"/>
  <c r="AI18" i="11" s="1"/>
  <c r="J18" i="4"/>
  <c r="I18" i="4" s="1"/>
  <c r="I30" i="4" s="1"/>
  <c r="T30" i="11"/>
  <c r="AH18" i="4"/>
  <c r="AG18" i="4" s="1"/>
  <c r="AG21" i="4" s="1"/>
  <c r="AG23" i="4" s="1"/>
  <c r="AG30" i="4" s="1"/>
  <c r="AT18" i="11"/>
  <c r="AS18" i="11" s="1"/>
  <c r="AL29" i="11"/>
  <c r="D18" i="12"/>
  <c r="C18" i="12" s="1"/>
  <c r="X29" i="11"/>
  <c r="F18" i="11"/>
  <c r="E18" i="11" s="1"/>
  <c r="V18" i="11"/>
  <c r="U18" i="11" s="1"/>
  <c r="AL18" i="11"/>
  <c r="AK18" i="11" s="1"/>
  <c r="AT29" i="11"/>
  <c r="AT32" i="11" s="1"/>
  <c r="AJ45" i="11"/>
  <c r="AI45" i="11" s="1"/>
  <c r="J30" i="11"/>
  <c r="Z29" i="11"/>
  <c r="AT30" i="14"/>
  <c r="AS31" i="14" s="1"/>
  <c r="AR30" i="14"/>
  <c r="AQ30" i="14" s="1"/>
  <c r="AQ31" i="13" s="1"/>
  <c r="AR31" i="13" s="1"/>
  <c r="AP30" i="14"/>
  <c r="AO30" i="14" s="1"/>
  <c r="AO31" i="13" s="1"/>
  <c r="AP31" i="13" s="1"/>
  <c r="AF30" i="14"/>
  <c r="AE30" i="14" s="1"/>
  <c r="AB30" i="14"/>
  <c r="AA30" i="14" s="1"/>
  <c r="AA31" i="13" s="1"/>
  <c r="AB31" i="13" s="1"/>
  <c r="Z30" i="14"/>
  <c r="Y30" i="14" s="1"/>
  <c r="Y31" i="13" s="1"/>
  <c r="Z31" i="13" s="1"/>
  <c r="X30" i="14"/>
  <c r="W30" i="14" s="1"/>
  <c r="W31" i="13" s="1"/>
  <c r="X31" i="13" s="1"/>
  <c r="T30" i="14"/>
  <c r="S30" i="14" s="1"/>
  <c r="S31" i="13" s="1"/>
  <c r="T31" i="13" s="1"/>
  <c r="R30" i="14"/>
  <c r="Q30" i="14" s="1"/>
  <c r="N30" i="14"/>
  <c r="M30" i="14" s="1"/>
  <c r="M31" i="13" s="1"/>
  <c r="N31" i="13" s="1"/>
  <c r="F30" i="14"/>
  <c r="E30" i="14" s="1"/>
  <c r="E31" i="13" s="1"/>
  <c r="AI44" i="11"/>
  <c r="AI44" i="12"/>
  <c r="AQ44" i="12"/>
  <c r="Q30" i="4"/>
  <c r="M21" i="4"/>
  <c r="M23" i="4" s="1"/>
  <c r="M30" i="4" s="1"/>
  <c r="Y21" i="4"/>
  <c r="Y23" i="4" s="1"/>
  <c r="Y30" i="4" s="1"/>
  <c r="AN18" i="4"/>
  <c r="AM18" i="4" s="1"/>
  <c r="AM30" i="4" s="1"/>
  <c r="L17" i="11"/>
  <c r="P18" i="4"/>
  <c r="O18" i="4" s="1"/>
  <c r="O30" i="4" s="1"/>
  <c r="AF18" i="4"/>
  <c r="AE18" i="4" s="1"/>
  <c r="AP17" i="11"/>
  <c r="AP18" i="11"/>
  <c r="AO18" i="11" s="1"/>
  <c r="P30" i="11"/>
  <c r="P29" i="11"/>
  <c r="AF30" i="11"/>
  <c r="AF29" i="11"/>
  <c r="T29" i="11"/>
  <c r="L30" i="11"/>
  <c r="L31" i="11" s="1"/>
  <c r="K31" i="11" s="1"/>
  <c r="AF17" i="11"/>
  <c r="AL18" i="12"/>
  <c r="AK18" i="12" s="1"/>
  <c r="F17" i="12"/>
  <c r="J17" i="11"/>
  <c r="Z17" i="11"/>
  <c r="AB17" i="11"/>
  <c r="AJ41" i="11"/>
  <c r="AI41" i="11" s="1"/>
  <c r="N29" i="11"/>
  <c r="N30" i="11"/>
  <c r="N31" i="11" s="1"/>
  <c r="M31" i="11" s="1"/>
  <c r="AD29" i="11"/>
  <c r="AD30" i="11"/>
  <c r="D18" i="4"/>
  <c r="C18" i="4" s="1"/>
  <c r="T18" i="4"/>
  <c r="S18" i="4" s="1"/>
  <c r="AJ18" i="4"/>
  <c r="AI18" i="4" s="1"/>
  <c r="AI40" i="4"/>
  <c r="N17" i="11"/>
  <c r="AD17" i="11"/>
  <c r="AT17" i="11"/>
  <c r="T17" i="11"/>
  <c r="J18" i="11"/>
  <c r="I18" i="11" s="1"/>
  <c r="J31" i="11" s="1"/>
  <c r="I31" i="11" s="1"/>
  <c r="R30" i="11"/>
  <c r="AH30" i="11"/>
  <c r="J29" i="11"/>
  <c r="AP30" i="11"/>
  <c r="AP29" i="11"/>
  <c r="D29" i="11"/>
  <c r="X30" i="11"/>
  <c r="P17" i="12"/>
  <c r="AF17" i="12"/>
  <c r="AF18" i="12"/>
  <c r="AE18" i="12" s="1"/>
  <c r="T18" i="12"/>
  <c r="S18" i="12" s="1"/>
  <c r="AJ18" i="12"/>
  <c r="AI18" i="12" s="1"/>
  <c r="AJ31" i="12" s="1"/>
  <c r="AI31" i="12" s="1"/>
  <c r="AJ17" i="12"/>
  <c r="V18" i="12"/>
  <c r="U18" i="12" s="1"/>
  <c r="H18" i="4"/>
  <c r="G18" i="4" s="1"/>
  <c r="G30" i="4" s="1"/>
  <c r="AR17" i="11"/>
  <c r="P18" i="11"/>
  <c r="O18" i="11" s="1"/>
  <c r="P31" i="11" s="1"/>
  <c r="O31" i="11" s="1"/>
  <c r="H18" i="12"/>
  <c r="G18" i="12" s="1"/>
  <c r="H17" i="12"/>
  <c r="AQ47" i="12"/>
  <c r="H18" i="11"/>
  <c r="G18" i="11" s="1"/>
  <c r="AN18" i="11"/>
  <c r="AM18" i="11" s="1"/>
  <c r="AJ42" i="11"/>
  <c r="AI42" i="11" s="1"/>
  <c r="H29" i="11"/>
  <c r="H30" i="11"/>
  <c r="AJ42" i="12"/>
  <c r="AI42" i="12" s="1"/>
  <c r="L18" i="4"/>
  <c r="K18" i="4" s="1"/>
  <c r="K30" i="4" s="1"/>
  <c r="AB18" i="4"/>
  <c r="AA18" i="4" s="1"/>
  <c r="AR18" i="4"/>
  <c r="AQ18" i="4" s="1"/>
  <c r="AQ30" i="4" s="1"/>
  <c r="AS30" i="4"/>
  <c r="C23" i="4"/>
  <c r="F17" i="11"/>
  <c r="V17" i="11"/>
  <c r="AL17" i="11"/>
  <c r="D17" i="11"/>
  <c r="AJ17" i="11"/>
  <c r="AH29" i="11"/>
  <c r="AN30" i="11"/>
  <c r="AI39" i="11"/>
  <c r="AJ43" i="11"/>
  <c r="V17" i="12"/>
  <c r="X18" i="4"/>
  <c r="W18" i="4" s="1"/>
  <c r="R18" i="11"/>
  <c r="Q18" i="11" s="1"/>
  <c r="R17" i="11"/>
  <c r="AH17" i="11"/>
  <c r="AH18" i="11"/>
  <c r="AG18" i="11" s="1"/>
  <c r="AR17" i="12"/>
  <c r="AR18" i="12"/>
  <c r="AQ18" i="12" s="1"/>
  <c r="X18" i="12"/>
  <c r="W18" i="12" s="1"/>
  <c r="AN17" i="12"/>
  <c r="AN18" i="12"/>
  <c r="AM18" i="12" s="1"/>
  <c r="AB18" i="12"/>
  <c r="AA18" i="12" s="1"/>
  <c r="X18" i="11"/>
  <c r="W18" i="11" s="1"/>
  <c r="X31" i="11" s="1"/>
  <c r="W31" i="11" s="1"/>
  <c r="X17" i="11"/>
  <c r="D23" i="11"/>
  <c r="C23" i="11" s="1"/>
  <c r="AJ46" i="11"/>
  <c r="AR30" i="11"/>
  <c r="D30" i="11"/>
  <c r="AT30" i="11"/>
  <c r="AH18" i="12"/>
  <c r="AG18" i="12" s="1"/>
  <c r="AH31" i="12" s="1"/>
  <c r="AG31" i="12" s="1"/>
  <c r="N18" i="12"/>
  <c r="M18" i="12" s="1"/>
  <c r="N17" i="12"/>
  <c r="AD18" i="12"/>
  <c r="AC18" i="12" s="1"/>
  <c r="AT18" i="12"/>
  <c r="AS18" i="12" s="1"/>
  <c r="AT17" i="12"/>
  <c r="L17" i="12"/>
  <c r="F29" i="12"/>
  <c r="F30" i="12"/>
  <c r="V29" i="12"/>
  <c r="V30" i="12"/>
  <c r="AL29" i="12"/>
  <c r="AL30" i="12"/>
  <c r="J30" i="12"/>
  <c r="J29" i="12"/>
  <c r="R30" i="12"/>
  <c r="AP29" i="12"/>
  <c r="AQ42" i="12"/>
  <c r="AS31" i="4"/>
  <c r="R17" i="12"/>
  <c r="AH17" i="12"/>
  <c r="AJ43" i="12"/>
  <c r="D29" i="12"/>
  <c r="T29" i="12"/>
  <c r="AJ29" i="12"/>
  <c r="D23" i="12"/>
  <c r="C23" i="12" s="1"/>
  <c r="J17" i="12"/>
  <c r="Z17" i="12"/>
  <c r="AP17" i="12"/>
  <c r="E21" i="12"/>
  <c r="F23" i="12" s="1"/>
  <c r="E23" i="12" s="1"/>
  <c r="L29" i="12"/>
  <c r="L30" i="12"/>
  <c r="AB29" i="12"/>
  <c r="AB30" i="12"/>
  <c r="AR29" i="12"/>
  <c r="AR30" i="12"/>
  <c r="H30" i="12"/>
  <c r="N30" i="12"/>
  <c r="AD30" i="12"/>
  <c r="AT30" i="12"/>
  <c r="F30" i="11"/>
  <c r="F31" i="11" s="1"/>
  <c r="E31" i="11" s="1"/>
  <c r="V30" i="11"/>
  <c r="V31" i="11" s="1"/>
  <c r="U31" i="11" s="1"/>
  <c r="AL30" i="11"/>
  <c r="AL31" i="11" s="1"/>
  <c r="AK31" i="11" s="1"/>
  <c r="N29" i="12"/>
  <c r="AD29" i="12"/>
  <c r="AT29" i="12"/>
  <c r="AT32" i="12" s="1"/>
  <c r="Q22" i="13"/>
  <c r="Q24" i="13" s="1"/>
  <c r="AG30" i="14"/>
  <c r="AG31" i="13" s="1"/>
  <c r="AH31" i="13" s="1"/>
  <c r="AT19" i="14"/>
  <c r="AT18" i="14"/>
  <c r="AR18" i="14"/>
  <c r="AR19" i="14"/>
  <c r="AR20" i="14" s="1"/>
  <c r="AQ20" i="14" s="1"/>
  <c r="AQ19" i="14" s="1"/>
  <c r="AP19" i="14"/>
  <c r="AP20" i="14" s="1"/>
  <c r="AO20" i="14" s="1"/>
  <c r="AO19" i="14" s="1"/>
  <c r="AP18" i="14"/>
  <c r="AN18" i="14"/>
  <c r="AN19" i="14"/>
  <c r="AN20" i="14" s="1"/>
  <c r="AM20" i="14" s="1"/>
  <c r="AM19" i="14" s="1"/>
  <c r="AL18" i="14"/>
  <c r="AL19" i="14"/>
  <c r="AL20" i="14" s="1"/>
  <c r="AK20" i="14" s="1"/>
  <c r="AK19" i="14" s="1"/>
  <c r="AJ18" i="14"/>
  <c r="AJ19" i="14"/>
  <c r="AJ20" i="14" s="1"/>
  <c r="AI20" i="14" s="1"/>
  <c r="AI19" i="14" s="1"/>
  <c r="AH19" i="14"/>
  <c r="AH20" i="14" s="1"/>
  <c r="AG20" i="14" s="1"/>
  <c r="AG19" i="14" s="1"/>
  <c r="AH18" i="14"/>
  <c r="AF19" i="14"/>
  <c r="AF18" i="14"/>
  <c r="AD19" i="14"/>
  <c r="AD18" i="14"/>
  <c r="AB18" i="14"/>
  <c r="AB19" i="14"/>
  <c r="AB20" i="14" s="1"/>
  <c r="AA20" i="14" s="1"/>
  <c r="AA19" i="14" s="1"/>
  <c r="Z19" i="14"/>
  <c r="Z20" i="14" s="1"/>
  <c r="Y20" i="14" s="1"/>
  <c r="Y19" i="14" s="1"/>
  <c r="Z18" i="14"/>
  <c r="X18" i="14"/>
  <c r="X19" i="14"/>
  <c r="X20" i="14" s="1"/>
  <c r="W20" i="14" s="1"/>
  <c r="W19" i="14" s="1"/>
  <c r="V19" i="14"/>
  <c r="V20" i="14" s="1"/>
  <c r="U20" i="14" s="1"/>
  <c r="U19" i="14" s="1"/>
  <c r="V18" i="14"/>
  <c r="T18" i="14"/>
  <c r="T19" i="14"/>
  <c r="T20" i="14" s="1"/>
  <c r="S20" i="14" s="1"/>
  <c r="S19" i="14" s="1"/>
  <c r="R19" i="14"/>
  <c r="R18" i="14"/>
  <c r="F18" i="14"/>
  <c r="F19" i="14"/>
  <c r="F20" i="14" s="1"/>
  <c r="E20" i="14" s="1"/>
  <c r="E19" i="14" s="1"/>
  <c r="H19" i="14"/>
  <c r="H20" i="14" s="1"/>
  <c r="G20" i="14" s="1"/>
  <c r="G19" i="14" s="1"/>
  <c r="H18" i="14"/>
  <c r="J18" i="14"/>
  <c r="J19" i="14"/>
  <c r="J20" i="14" s="1"/>
  <c r="I20" i="14" s="1"/>
  <c r="I19" i="14" s="1"/>
  <c r="L19" i="14"/>
  <c r="L20" i="14" s="1"/>
  <c r="K20" i="14" s="1"/>
  <c r="K19" i="14" s="1"/>
  <c r="L18" i="14"/>
  <c r="N19" i="14"/>
  <c r="N18" i="14"/>
  <c r="P19" i="14"/>
  <c r="P18" i="14"/>
  <c r="U30" i="14"/>
  <c r="U31" i="13" s="1"/>
  <c r="V31" i="13" s="1"/>
  <c r="AK30" i="14"/>
  <c r="AK31" i="13" s="1"/>
  <c r="AL31" i="13" s="1"/>
  <c r="I30" i="14"/>
  <c r="I31" i="13" s="1"/>
  <c r="J31" i="13" s="1"/>
  <c r="D19" i="14"/>
  <c r="D18" i="14"/>
  <c r="AP17" i="13"/>
  <c r="F18" i="13"/>
  <c r="E19" i="13" s="1"/>
  <c r="E18" i="13" s="1"/>
  <c r="AN18" i="13"/>
  <c r="AM19" i="13" s="1"/>
  <c r="AM18" i="13" s="1"/>
  <c r="N17" i="13"/>
  <c r="AT18" i="13"/>
  <c r="AS19" i="13" s="1"/>
  <c r="AR20" i="13" s="1"/>
  <c r="AS20" i="13" s="1"/>
  <c r="AP18" i="13"/>
  <c r="AO19" i="13" s="1"/>
  <c r="AO18" i="13" s="1"/>
  <c r="P17" i="13"/>
  <c r="AJ18" i="13"/>
  <c r="AI19" i="13" s="1"/>
  <c r="AI18" i="13" s="1"/>
  <c r="AR17" i="13"/>
  <c r="R17" i="13"/>
  <c r="D18" i="13"/>
  <c r="C19" i="13" s="1"/>
  <c r="D17" i="13"/>
  <c r="AN17" i="13"/>
  <c r="AH17" i="13"/>
  <c r="AH18" i="13"/>
  <c r="AG19" i="13" s="1"/>
  <c r="AG22" i="13" s="1"/>
  <c r="AG24" i="13" s="1"/>
  <c r="T17" i="13"/>
  <c r="L18" i="13"/>
  <c r="K19" i="13" s="1"/>
  <c r="K18" i="13" s="1"/>
  <c r="J18" i="13"/>
  <c r="I19" i="13" s="1"/>
  <c r="I18" i="13" s="1"/>
  <c r="F17" i="13"/>
  <c r="Z18" i="13"/>
  <c r="Y19" i="13" s="1"/>
  <c r="Z17" i="13"/>
  <c r="AI30" i="14"/>
  <c r="AI31" i="13" s="1"/>
  <c r="AJ31" i="13" s="1"/>
  <c r="G30" i="14"/>
  <c r="G31" i="13" s="1"/>
  <c r="H31" i="13" s="1"/>
  <c r="AM30" i="14"/>
  <c r="AM31" i="13" s="1"/>
  <c r="AN31" i="13" s="1"/>
  <c r="AC30" i="14"/>
  <c r="AC31" i="13" s="1"/>
  <c r="AD31" i="13" s="1"/>
  <c r="O30" i="14"/>
  <c r="O31" i="13" s="1"/>
  <c r="P31" i="13" s="1"/>
  <c r="K30" i="14"/>
  <c r="K31" i="13" s="1"/>
  <c r="L31" i="13" s="1"/>
  <c r="C30" i="14"/>
  <c r="AB17" i="13"/>
  <c r="AB18" i="13"/>
  <c r="AA19" i="13" s="1"/>
  <c r="AA18" i="13" s="1"/>
  <c r="L17" i="13"/>
  <c r="X18" i="13"/>
  <c r="W19" i="13" s="1"/>
  <c r="V17" i="13"/>
  <c r="T18" i="13"/>
  <c r="S19" i="13" s="1"/>
  <c r="AL18" i="13"/>
  <c r="AK19" i="13" s="1"/>
  <c r="AK18" i="13" s="1"/>
  <c r="AJ44" i="13"/>
  <c r="N18" i="13"/>
  <c r="M19" i="13" s="1"/>
  <c r="M18" i="13" s="1"/>
  <c r="J17" i="13"/>
  <c r="V18" i="13"/>
  <c r="U19" i="13" s="1"/>
  <c r="X17" i="13"/>
  <c r="AL17" i="13"/>
  <c r="AJ17" i="13"/>
  <c r="H17" i="13"/>
  <c r="H18" i="13"/>
  <c r="G19" i="13" s="1"/>
  <c r="G18" i="13" s="1"/>
  <c r="AT17" i="13"/>
  <c r="AR18" i="13"/>
  <c r="AQ19" i="13" s="1"/>
  <c r="AQ18" i="13" s="1"/>
  <c r="AF17" i="13"/>
  <c r="AF18" i="13"/>
  <c r="AE19" i="13" s="1"/>
  <c r="AD18" i="13"/>
  <c r="AC19" i="13" s="1"/>
  <c r="AC18" i="13" s="1"/>
  <c r="AD17" i="13"/>
  <c r="R18" i="13"/>
  <c r="Q19" i="13" s="1"/>
  <c r="Q18" i="13" s="1"/>
  <c r="P18" i="13"/>
  <c r="AJ29" i="13"/>
  <c r="AF29" i="13"/>
  <c r="AF30" i="13" s="1"/>
  <c r="F29" i="13"/>
  <c r="AB29" i="13"/>
  <c r="AS30" i="13"/>
  <c r="R29" i="13"/>
  <c r="AH29" i="13"/>
  <c r="AL29" i="13"/>
  <c r="AL30" i="13" s="1"/>
  <c r="AT30" i="13"/>
  <c r="AT35" i="13" s="1"/>
  <c r="T29" i="13"/>
  <c r="P29" i="13"/>
  <c r="P30" i="13" s="1"/>
  <c r="V29" i="13"/>
  <c r="V25" i="13"/>
  <c r="AR29" i="13"/>
  <c r="N30" i="13"/>
  <c r="AD30" i="13"/>
  <c r="AJ47" i="13"/>
  <c r="AQ49" i="13" s="1"/>
  <c r="AJ48" i="13"/>
  <c r="AQ50" i="13" s="1"/>
  <c r="D25" i="13"/>
  <c r="F26" i="13"/>
  <c r="AP25" i="13"/>
  <c r="AH25" i="13"/>
  <c r="AR25" i="13"/>
  <c r="M30" i="13"/>
  <c r="AP29" i="13"/>
  <c r="K30" i="13"/>
  <c r="L25" i="13"/>
  <c r="L30" i="13" s="1"/>
  <c r="O30" i="13"/>
  <c r="AC30" i="13"/>
  <c r="AJ25" i="13"/>
  <c r="R25" i="13"/>
  <c r="AA30" i="13"/>
  <c r="AB25" i="13"/>
  <c r="J25" i="13"/>
  <c r="T25" i="13"/>
  <c r="X29" i="13"/>
  <c r="X30" i="13" s="1"/>
  <c r="AQ46" i="12" l="1"/>
  <c r="AN31" i="12"/>
  <c r="AM31" i="12" s="1"/>
  <c r="AR31" i="11"/>
  <c r="AQ31" i="11" s="1"/>
  <c r="AD31" i="11"/>
  <c r="AC31" i="11" s="1"/>
  <c r="R31" i="12"/>
  <c r="AQ24" i="13"/>
  <c r="F31" i="13"/>
  <c r="G22" i="13"/>
  <c r="N31" i="12"/>
  <c r="M31" i="12" s="1"/>
  <c r="H31" i="11"/>
  <c r="G31" i="11" s="1"/>
  <c r="V31" i="12"/>
  <c r="U31" i="12" s="1"/>
  <c r="AR32" i="11"/>
  <c r="AS32" i="11" s="1"/>
  <c r="AJ41" i="12"/>
  <c r="AI41" i="12" s="1"/>
  <c r="F31" i="12"/>
  <c r="E31" i="12" s="1"/>
  <c r="T31" i="11"/>
  <c r="S31" i="11" s="1"/>
  <c r="AQ40" i="11"/>
  <c r="AI40" i="11"/>
  <c r="AE24" i="13"/>
  <c r="AS24" i="13"/>
  <c r="AI22" i="13"/>
  <c r="AI24" i="13" s="1"/>
  <c r="AK22" i="13"/>
  <c r="I24" i="13"/>
  <c r="Y18" i="13"/>
  <c r="U22" i="13"/>
  <c r="U24" i="13" s="1"/>
  <c r="W22" i="13"/>
  <c r="W24" i="13" s="1"/>
  <c r="AK24" i="13"/>
  <c r="S18" i="13"/>
  <c r="W18" i="13"/>
  <c r="S22" i="13"/>
  <c r="S24" i="13" s="1"/>
  <c r="U18" i="13"/>
  <c r="AM22" i="13"/>
  <c r="AM24" i="13" s="1"/>
  <c r="AO22" i="13"/>
  <c r="AO24" i="13" s="1"/>
  <c r="Y22" i="13"/>
  <c r="AI45" i="12"/>
  <c r="C31" i="12"/>
  <c r="X31" i="12"/>
  <c r="W31" i="12" s="1"/>
  <c r="AT31" i="11"/>
  <c r="AS31" i="11" s="1"/>
  <c r="AP31" i="12"/>
  <c r="AO31" i="12" s="1"/>
  <c r="D31" i="11"/>
  <c r="N32" i="11" s="1"/>
  <c r="AR20" i="11"/>
  <c r="AS20" i="11" s="1"/>
  <c r="AC20" i="4"/>
  <c r="AF31" i="11"/>
  <c r="AE31" i="11" s="1"/>
  <c r="AQ45" i="11"/>
  <c r="L31" i="12"/>
  <c r="K31" i="12" s="1"/>
  <c r="J31" i="12"/>
  <c r="I31" i="12" s="1"/>
  <c r="C31" i="11"/>
  <c r="T31" i="12"/>
  <c r="S31" i="12" s="1"/>
  <c r="AP31" i="11"/>
  <c r="AO31" i="11" s="1"/>
  <c r="AG18" i="13"/>
  <c r="Q31" i="12"/>
  <c r="AQ43" i="11"/>
  <c r="AI43" i="11"/>
  <c r="AI43" i="12"/>
  <c r="AQ43" i="12"/>
  <c r="AB31" i="12"/>
  <c r="AA31" i="12" s="1"/>
  <c r="AQ39" i="11"/>
  <c r="H31" i="12"/>
  <c r="G31" i="12" s="1"/>
  <c r="D31" i="12"/>
  <c r="AH31" i="11"/>
  <c r="AG31" i="11" s="1"/>
  <c r="C30" i="4"/>
  <c r="O20" i="4"/>
  <c r="N20" i="12"/>
  <c r="AP20" i="11"/>
  <c r="AN31" i="11"/>
  <c r="AM31" i="11" s="1"/>
  <c r="AP20" i="12"/>
  <c r="AF31" i="12"/>
  <c r="AT31" i="12"/>
  <c r="AS31" i="12" s="1"/>
  <c r="AR32" i="12"/>
  <c r="AS32" i="12" s="1"/>
  <c r="AR20" i="12"/>
  <c r="AS20" i="12" s="1"/>
  <c r="AR31" i="12"/>
  <c r="AQ31" i="12" s="1"/>
  <c r="AB20" i="12"/>
  <c r="AD31" i="12"/>
  <c r="AC31" i="12" s="1"/>
  <c r="AA21" i="4"/>
  <c r="AA23" i="4" s="1"/>
  <c r="AA30" i="4" s="1"/>
  <c r="AI21" i="4"/>
  <c r="AI23" i="4" s="1"/>
  <c r="AI30" i="4" s="1"/>
  <c r="N20" i="11"/>
  <c r="R31" i="11"/>
  <c r="AB20" i="11"/>
  <c r="AQ20" i="4"/>
  <c r="AE30" i="4"/>
  <c r="W21" i="4"/>
  <c r="W23" i="4" s="1"/>
  <c r="W30" i="4" s="1"/>
  <c r="AQ46" i="11"/>
  <c r="AI46" i="11"/>
  <c r="S21" i="4"/>
  <c r="AL31" i="12"/>
  <c r="AK31" i="12" s="1"/>
  <c r="AT20" i="14"/>
  <c r="AS20" i="14" s="1"/>
  <c r="AS19" i="14" s="1"/>
  <c r="AS32" i="13" s="1"/>
  <c r="AT32" i="13" s="1"/>
  <c r="AT33" i="13" s="1"/>
  <c r="AT23" i="14"/>
  <c r="AF20" i="14"/>
  <c r="AE20" i="14" s="1"/>
  <c r="AD20" i="14"/>
  <c r="AC20" i="14" s="1"/>
  <c r="AC19" i="14" s="1"/>
  <c r="AC32" i="13" s="1"/>
  <c r="AD32" i="13" s="1"/>
  <c r="AD33" i="13" s="1"/>
  <c r="AD23" i="14"/>
  <c r="AC23" i="14" s="1"/>
  <c r="R20" i="14"/>
  <c r="Q20" i="14" s="1"/>
  <c r="AP23" i="14"/>
  <c r="AO23" i="14" s="1"/>
  <c r="AL23" i="14"/>
  <c r="AK23" i="14" s="1"/>
  <c r="AJ23" i="14"/>
  <c r="AI23" i="14" s="1"/>
  <c r="AI32" i="13" s="1"/>
  <c r="AJ32" i="13" s="1"/>
  <c r="AJ33" i="13" s="1"/>
  <c r="AH23" i="14"/>
  <c r="AG23" i="14" s="1"/>
  <c r="AR23" i="14"/>
  <c r="AO32" i="13"/>
  <c r="AP32" i="13" s="1"/>
  <c r="AP33" i="13" s="1"/>
  <c r="AN23" i="14"/>
  <c r="AM23" i="14" s="1"/>
  <c r="AM32" i="13" s="1"/>
  <c r="AN32" i="13" s="1"/>
  <c r="AN33" i="13" s="1"/>
  <c r="AK32" i="13"/>
  <c r="AL32" i="13" s="1"/>
  <c r="AG32" i="13"/>
  <c r="AH32" i="13" s="1"/>
  <c r="AH33" i="13" s="1"/>
  <c r="AF23" i="14"/>
  <c r="AE23" i="14" s="1"/>
  <c r="Z23" i="14"/>
  <c r="Y23" i="14" s="1"/>
  <c r="X23" i="14"/>
  <c r="W23" i="14" s="1"/>
  <c r="AB23" i="14"/>
  <c r="Y32" i="13"/>
  <c r="Z32" i="13" s="1"/>
  <c r="Z33" i="13" s="1"/>
  <c r="W32" i="13"/>
  <c r="X32" i="13" s="1"/>
  <c r="V23" i="14"/>
  <c r="U23" i="14" s="1"/>
  <c r="U32" i="13" s="1"/>
  <c r="V32" i="13" s="1"/>
  <c r="V33" i="13" s="1"/>
  <c r="T23" i="14"/>
  <c r="S23" i="14" s="1"/>
  <c r="S32" i="13" s="1"/>
  <c r="T32" i="13" s="1"/>
  <c r="T33" i="13" s="1"/>
  <c r="R23" i="14"/>
  <c r="N20" i="14"/>
  <c r="M20" i="14" s="1"/>
  <c r="M19" i="14" s="1"/>
  <c r="M32" i="13" s="1"/>
  <c r="N32" i="13" s="1"/>
  <c r="N33" i="13" s="1"/>
  <c r="N23" i="14"/>
  <c r="M23" i="14" s="1"/>
  <c r="M22" i="14" s="1"/>
  <c r="M21" i="14" s="1"/>
  <c r="M21" i="13" s="1"/>
  <c r="N21" i="13" s="1"/>
  <c r="M22" i="13" s="1"/>
  <c r="M24" i="13" s="1"/>
  <c r="P20" i="14"/>
  <c r="O20" i="14" s="1"/>
  <c r="P23" i="14"/>
  <c r="D23" i="14"/>
  <c r="C23" i="14" s="1"/>
  <c r="D20" i="14"/>
  <c r="C20" i="14" s="1"/>
  <c r="C22" i="14"/>
  <c r="F23" i="14"/>
  <c r="E23" i="14" s="1"/>
  <c r="E22" i="14" s="1"/>
  <c r="E21" i="14" s="1"/>
  <c r="E32" i="13"/>
  <c r="H23" i="14"/>
  <c r="G23" i="14" s="1"/>
  <c r="G32" i="13" s="1"/>
  <c r="H32" i="13" s="1"/>
  <c r="H33" i="13" s="1"/>
  <c r="J23" i="14"/>
  <c r="I23" i="14" s="1"/>
  <c r="I32" i="13" s="1"/>
  <c r="J32" i="13" s="1"/>
  <c r="J33" i="13" s="1"/>
  <c r="L23" i="14"/>
  <c r="K23" i="14" s="1"/>
  <c r="AS18" i="13"/>
  <c r="C18" i="13"/>
  <c r="Y24" i="13"/>
  <c r="AS30" i="14"/>
  <c r="AS32" i="14" s="1"/>
  <c r="AQ31" i="14"/>
  <c r="AQ32" i="14"/>
  <c r="AE31" i="13"/>
  <c r="AF31" i="13" s="1"/>
  <c r="AO37" i="13" s="1"/>
  <c r="AC31" i="14"/>
  <c r="AC32" i="14"/>
  <c r="Q31" i="13"/>
  <c r="R31" i="13" s="1"/>
  <c r="AB37" i="13" s="1"/>
  <c r="O31" i="14"/>
  <c r="C31" i="13"/>
  <c r="O37" i="13" s="1"/>
  <c r="O32" i="14"/>
  <c r="AI44" i="13"/>
  <c r="AB20" i="13"/>
  <c r="AB30" i="13"/>
  <c r="V30" i="13"/>
  <c r="F30" i="13"/>
  <c r="AR35" i="13"/>
  <c r="AS35" i="13" s="1"/>
  <c r="E30" i="13"/>
  <c r="AE18" i="13"/>
  <c r="AP20" i="13"/>
  <c r="O19" i="13"/>
  <c r="O18" i="13" s="1"/>
  <c r="P19" i="13"/>
  <c r="N20" i="13" s="1"/>
  <c r="T30" i="13"/>
  <c r="AK30" i="13"/>
  <c r="S30" i="13"/>
  <c r="W30" i="13"/>
  <c r="AE30" i="13"/>
  <c r="AJ46" i="13"/>
  <c r="U30" i="13"/>
  <c r="Q30" i="13"/>
  <c r="D29" i="13"/>
  <c r="D30" i="13" s="1"/>
  <c r="AH30" i="13"/>
  <c r="AG30" i="13"/>
  <c r="Z29" i="13"/>
  <c r="Z30" i="13" s="1"/>
  <c r="AJ30" i="13"/>
  <c r="R30" i="13"/>
  <c r="AI30" i="13"/>
  <c r="AJ45" i="13"/>
  <c r="AQ47" i="13" s="1"/>
  <c r="AI47" i="13"/>
  <c r="AR30" i="13"/>
  <c r="AQ30" i="13"/>
  <c r="AP30" i="13"/>
  <c r="AI48" i="13"/>
  <c r="AM30" i="13"/>
  <c r="AN29" i="13"/>
  <c r="AN30" i="13" s="1"/>
  <c r="Y30" i="13"/>
  <c r="AO30" i="13"/>
  <c r="F39" i="13" l="1"/>
  <c r="F44" i="13"/>
  <c r="F40" i="13"/>
  <c r="AQ39" i="12"/>
  <c r="F41" i="13"/>
  <c r="V34" i="13"/>
  <c r="U34" i="13" s="1"/>
  <c r="Z34" i="13"/>
  <c r="Y34" i="13" s="1"/>
  <c r="AH34" i="13"/>
  <c r="AG34" i="13" s="1"/>
  <c r="AO36" i="13"/>
  <c r="T34" i="13"/>
  <c r="S34" i="13" s="1"/>
  <c r="N32" i="12"/>
  <c r="O32" i="12" s="1"/>
  <c r="AQ31" i="4"/>
  <c r="AL33" i="13"/>
  <c r="AL34" i="13" s="1"/>
  <c r="AK34" i="13" s="1"/>
  <c r="X33" i="13"/>
  <c r="C33" i="4"/>
  <c r="B33" i="4" s="1"/>
  <c r="AI36" i="4"/>
  <c r="C36" i="4"/>
  <c r="O31" i="4"/>
  <c r="AP32" i="12"/>
  <c r="AE31" i="12"/>
  <c r="S23" i="4"/>
  <c r="S30" i="4" s="1"/>
  <c r="AC31" i="4" s="1"/>
  <c r="AI39" i="4"/>
  <c r="AQ37" i="4" s="1"/>
  <c r="AC20" i="11"/>
  <c r="AA33" i="11"/>
  <c r="AC19" i="11"/>
  <c r="AA33" i="12"/>
  <c r="AC20" i="12"/>
  <c r="AC19" i="12"/>
  <c r="AQ20" i="12"/>
  <c r="AQ19" i="12"/>
  <c r="AO33" i="12"/>
  <c r="AP32" i="11"/>
  <c r="O19" i="11"/>
  <c r="F35" i="11"/>
  <c r="O20" i="11"/>
  <c r="AJ38" i="11"/>
  <c r="M33" i="11"/>
  <c r="O33" i="11" s="1"/>
  <c r="AQ20" i="11"/>
  <c r="AQ19" i="11"/>
  <c r="AO33" i="11"/>
  <c r="AB32" i="12"/>
  <c r="Q31" i="11"/>
  <c r="AB32" i="11"/>
  <c r="O19" i="12"/>
  <c r="AJ38" i="12"/>
  <c r="F35" i="12"/>
  <c r="O20" i="12"/>
  <c r="M33" i="12"/>
  <c r="O33" i="12" s="1"/>
  <c r="F38" i="11"/>
  <c r="O32" i="11"/>
  <c r="K32" i="13"/>
  <c r="L32" i="13" s="1"/>
  <c r="K22" i="14"/>
  <c r="K21" i="14" s="1"/>
  <c r="K21" i="13" s="1"/>
  <c r="L21" i="13" s="1"/>
  <c r="K22" i="13" s="1"/>
  <c r="N34" i="13"/>
  <c r="C19" i="14"/>
  <c r="C32" i="13" s="1"/>
  <c r="D32" i="13" s="1"/>
  <c r="AS23" i="14"/>
  <c r="AS24" i="14" s="1"/>
  <c r="AT24" i="14"/>
  <c r="AQ32" i="13"/>
  <c r="AR32" i="13" s="1"/>
  <c r="AQ23" i="14"/>
  <c r="AE19" i="14"/>
  <c r="AE32" i="13" s="1"/>
  <c r="AF32" i="13" s="1"/>
  <c r="AR24" i="14"/>
  <c r="AQ24" i="14" s="1"/>
  <c r="Q19" i="14"/>
  <c r="Q32" i="13" s="1"/>
  <c r="R32" i="13" s="1"/>
  <c r="AA32" i="13"/>
  <c r="AB32" i="13" s="1"/>
  <c r="AB33" i="13" s="1"/>
  <c r="AA23" i="14"/>
  <c r="AA22" i="14" s="1"/>
  <c r="AA21" i="14" s="1"/>
  <c r="AA21" i="13" s="1"/>
  <c r="AB21" i="13" s="1"/>
  <c r="AA22" i="13" s="1"/>
  <c r="AA24" i="13" s="1"/>
  <c r="D36" i="14"/>
  <c r="B36" i="14" s="1"/>
  <c r="Q23" i="14"/>
  <c r="O22" i="14"/>
  <c r="O21" i="14" s="1"/>
  <c r="O21" i="13" s="1"/>
  <c r="P21" i="13" s="1"/>
  <c r="O22" i="13" s="1"/>
  <c r="O23" i="14"/>
  <c r="AN34" i="13"/>
  <c r="AM34" i="13" s="1"/>
  <c r="O19" i="14"/>
  <c r="O32" i="13" s="1"/>
  <c r="P32" i="13" s="1"/>
  <c r="P33" i="13" s="1"/>
  <c r="C21" i="14"/>
  <c r="C21" i="13" s="1"/>
  <c r="D21" i="13" s="1"/>
  <c r="C22" i="13" s="1"/>
  <c r="AC22" i="14"/>
  <c r="F32" i="13"/>
  <c r="F33" i="13" s="1"/>
  <c r="E21" i="13"/>
  <c r="F21" i="13" s="1"/>
  <c r="E22" i="13" s="1"/>
  <c r="E24" i="13" s="1"/>
  <c r="AJ34" i="13"/>
  <c r="AI34" i="13" s="1"/>
  <c r="AP34" i="13"/>
  <c r="AO34" i="13" s="1"/>
  <c r="AR37" i="13"/>
  <c r="AQ37" i="13"/>
  <c r="AI46" i="13"/>
  <c r="AQ48" i="13"/>
  <c r="AS31" i="13"/>
  <c r="AT31" i="13" s="1"/>
  <c r="AT34" i="13" s="1"/>
  <c r="AS34" i="13" s="1"/>
  <c r="D35" i="14"/>
  <c r="B35" i="14" s="1"/>
  <c r="D31" i="13"/>
  <c r="N37" i="13" s="1"/>
  <c r="AJ51" i="13" s="1"/>
  <c r="AC20" i="13"/>
  <c r="AQ20" i="13"/>
  <c r="O20" i="13"/>
  <c r="C30" i="13"/>
  <c r="J29" i="13"/>
  <c r="J30" i="13" s="1"/>
  <c r="J34" i="13" s="1"/>
  <c r="I34" i="13" s="1"/>
  <c r="I30" i="13"/>
  <c r="H29" i="13"/>
  <c r="G30" i="13"/>
  <c r="AI45" i="13"/>
  <c r="N36" i="13" l="1"/>
  <c r="B36" i="4"/>
  <c r="AM37" i="13"/>
  <c r="AK37" i="13" s="1"/>
  <c r="K24" i="13"/>
  <c r="AB36" i="13"/>
  <c r="C24" i="13"/>
  <c r="R33" i="13"/>
  <c r="R34" i="13" s="1"/>
  <c r="AF33" i="13"/>
  <c r="AF34" i="13" s="1"/>
  <c r="AE34" i="13" s="1"/>
  <c r="D33" i="13"/>
  <c r="X34" i="13"/>
  <c r="W34" i="13" s="1"/>
  <c r="O24" i="13"/>
  <c r="F38" i="12"/>
  <c r="AR33" i="13"/>
  <c r="AR34" i="13" s="1"/>
  <c r="AQ34" i="13" s="1"/>
  <c r="L33" i="13"/>
  <c r="M34" i="13"/>
  <c r="AQ32" i="11"/>
  <c r="AQ33" i="11"/>
  <c r="AQ32" i="12"/>
  <c r="AQ33" i="12"/>
  <c r="AC33" i="11"/>
  <c r="AC32" i="11"/>
  <c r="D35" i="11"/>
  <c r="B35" i="11" s="1"/>
  <c r="C35" i="11"/>
  <c r="AC32" i="12"/>
  <c r="AC33" i="12"/>
  <c r="D35" i="12"/>
  <c r="B35" i="12" s="1"/>
  <c r="C35" i="12"/>
  <c r="AJ49" i="12"/>
  <c r="AI49" i="12" s="1"/>
  <c r="AQ38" i="12"/>
  <c r="AQ49" i="12" s="1"/>
  <c r="AI38" i="12"/>
  <c r="AQ36" i="4"/>
  <c r="AQ47" i="4" s="1"/>
  <c r="AQ49" i="4" s="1"/>
  <c r="AI47" i="4"/>
  <c r="AJ49" i="11"/>
  <c r="AI49" i="11" s="1"/>
  <c r="AQ38" i="11"/>
  <c r="AQ49" i="11" s="1"/>
  <c r="AQ51" i="11" s="1"/>
  <c r="AI38" i="11"/>
  <c r="AQ51" i="12"/>
  <c r="P24" i="14"/>
  <c r="O24" i="14" s="1"/>
  <c r="P34" i="13"/>
  <c r="O34" i="13" s="1"/>
  <c r="AD24" i="14"/>
  <c r="AC24" i="14" s="1"/>
  <c r="D37" i="14"/>
  <c r="B37" i="14" s="1"/>
  <c r="AC21" i="14"/>
  <c r="AC21" i="13" s="1"/>
  <c r="AD21" i="13" s="1"/>
  <c r="AC22" i="13" s="1"/>
  <c r="F38" i="13" s="1"/>
  <c r="F34" i="13"/>
  <c r="AB34" i="13"/>
  <c r="H30" i="13"/>
  <c r="H34" i="13" s="1"/>
  <c r="AJ50" i="13"/>
  <c r="AQ51" i="13" s="1"/>
  <c r="F42" i="13" l="1"/>
  <c r="D38" i="12"/>
  <c r="B38" i="12" s="1"/>
  <c r="F37" i="13"/>
  <c r="D39" i="13" s="1"/>
  <c r="AJ42" i="13"/>
  <c r="F43" i="13"/>
  <c r="D38" i="11"/>
  <c r="B38" i="11" s="1"/>
  <c r="AJ52" i="13"/>
  <c r="AI52" i="13" s="1"/>
  <c r="AD34" i="13"/>
  <c r="AB35" i="13" s="1"/>
  <c r="AC35" i="13" s="1"/>
  <c r="E34" i="13"/>
  <c r="O36" i="13"/>
  <c r="AJ43" i="13"/>
  <c r="C38" i="11"/>
  <c r="L34" i="13"/>
  <c r="K34" i="13" s="1"/>
  <c r="Q34" i="13"/>
  <c r="C38" i="12"/>
  <c r="AC24" i="13"/>
  <c r="AP35" i="13"/>
  <c r="AQ36" i="13" s="1"/>
  <c r="D34" i="13"/>
  <c r="AQ53" i="13"/>
  <c r="AI51" i="13"/>
  <c r="AA34" i="13"/>
  <c r="AI50" i="13"/>
  <c r="G34" i="13"/>
  <c r="D42" i="13" l="1"/>
  <c r="B42" i="13" s="1"/>
  <c r="B39" i="13"/>
  <c r="AC34" i="13"/>
  <c r="AI43" i="13"/>
  <c r="C34" i="13"/>
  <c r="N35" i="13"/>
  <c r="AC36" i="13"/>
  <c r="AQ35" i="13"/>
  <c r="O35" i="13" l="1"/>
  <c r="AI42" i="13" l="1"/>
  <c r="AJ53" i="13"/>
  <c r="AI53" i="13" s="1"/>
</calcChain>
</file>

<file path=xl/comments1.xml><?xml version="1.0" encoding="utf-8"?>
<comments xmlns="http://schemas.openxmlformats.org/spreadsheetml/2006/main">
  <authors>
    <author>Template</author>
  </authors>
  <commentList>
    <comment ref="A20" authorId="0" shapeId="0">
      <text>
        <r>
          <rPr>
            <sz val="9"/>
            <color indexed="81"/>
            <rFont val="Tahoma"/>
            <family val="2"/>
          </rPr>
          <t xml:space="preserve">Enter hours worked from the last week in the prior period that are part of this pay period's first week to verify 40 hours for work week
</t>
        </r>
      </text>
    </comment>
  </commentList>
</comments>
</file>

<file path=xl/comments2.xml><?xml version="1.0" encoding="utf-8"?>
<comments xmlns="http://schemas.openxmlformats.org/spreadsheetml/2006/main">
  <authors>
    <author>Template</author>
  </authors>
  <commentList>
    <comment ref="A20" authorId="0" shapeId="0">
      <text>
        <r>
          <rPr>
            <sz val="9"/>
            <color indexed="81"/>
            <rFont val="Tahoma"/>
            <family val="2"/>
          </rPr>
          <t xml:space="preserve">Enter hours worked from the last week in the prior period that are part of this pay period's first week to verify 40 hours for work week
</t>
        </r>
      </text>
    </comment>
  </commentList>
</comments>
</file>

<file path=xl/comments3.xml><?xml version="1.0" encoding="utf-8"?>
<comments xmlns="http://schemas.openxmlformats.org/spreadsheetml/2006/main">
  <authors>
    <author>Template</author>
  </authors>
  <commentList>
    <comment ref="A20" authorId="0" shapeId="0">
      <text>
        <r>
          <rPr>
            <sz val="9"/>
            <color indexed="81"/>
            <rFont val="Tahoma"/>
            <family val="2"/>
          </rPr>
          <t xml:space="preserve">Enter hours worked from the last week in the prior period that are part of this pay period's first week to verify 40 hours for work week
</t>
        </r>
      </text>
    </comment>
  </commentList>
</comments>
</file>

<file path=xl/comments4.xml><?xml version="1.0" encoding="utf-8"?>
<comments xmlns="http://schemas.openxmlformats.org/spreadsheetml/2006/main">
  <authors>
    <author>Template</author>
  </authors>
  <commentList>
    <comment ref="A20" authorId="0" shapeId="0">
      <text>
        <r>
          <rPr>
            <sz val="9"/>
            <color indexed="81"/>
            <rFont val="Tahoma"/>
            <family val="2"/>
          </rPr>
          <t xml:space="preserve">Enter hours worked from the last week in the prior period that are part of this pay period's first week to verify 40 hours for work week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>Template:</t>
        </r>
        <r>
          <rPr>
            <sz val="9"/>
            <color indexed="81"/>
            <rFont val="Tahoma"/>
            <family val="2"/>
          </rPr>
          <t xml:space="preserve">
emerge call back hours
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>Template:</t>
        </r>
        <r>
          <rPr>
            <sz val="9"/>
            <color indexed="81"/>
            <rFont val="Tahoma"/>
            <family val="2"/>
          </rPr>
          <t xml:space="preserve">
on call hours</t>
        </r>
      </text>
    </comment>
    <comment ref="AO37" authorId="0" shapeId="0">
      <text>
        <r>
          <rPr>
            <b/>
            <sz val="9"/>
            <color indexed="81"/>
            <rFont val="Tahoma"/>
            <family val="2"/>
          </rPr>
          <t>Template:</t>
        </r>
        <r>
          <rPr>
            <sz val="9"/>
            <color indexed="81"/>
            <rFont val="Tahoma"/>
            <family val="2"/>
          </rPr>
          <t xml:space="preserve">
on call
</t>
        </r>
      </text>
    </comment>
  </commentList>
</comments>
</file>

<file path=xl/sharedStrings.xml><?xml version="1.0" encoding="utf-8"?>
<sst xmlns="http://schemas.openxmlformats.org/spreadsheetml/2006/main" count="823" uniqueCount="187">
  <si>
    <t>Santa Fe College</t>
  </si>
  <si>
    <t>Report Period Ending:</t>
  </si>
  <si>
    <t>Date:</t>
  </si>
  <si>
    <t>Time Attendance Report (Individual)</t>
  </si>
  <si>
    <t>Employee Name:</t>
  </si>
  <si>
    <t>Identification Number:</t>
  </si>
  <si>
    <t>Dept. #</t>
  </si>
  <si>
    <t>Work Location:</t>
  </si>
  <si>
    <t>Scheduled Hours</t>
  </si>
  <si>
    <t>If Holiday "Yes"</t>
  </si>
  <si>
    <t>Dates:</t>
  </si>
  <si>
    <t>Work Days:</t>
  </si>
  <si>
    <t>Sun</t>
  </si>
  <si>
    <t>Mon</t>
  </si>
  <si>
    <t>Tue</t>
  </si>
  <si>
    <t>Wed</t>
  </si>
  <si>
    <t>Thu</t>
  </si>
  <si>
    <t>Fri</t>
  </si>
  <si>
    <t>Sat</t>
  </si>
  <si>
    <t>Actual Time In</t>
  </si>
  <si>
    <t>Actual Time Out</t>
  </si>
  <si>
    <t>Actual Time  In</t>
  </si>
  <si>
    <t>Actual  Time Out</t>
  </si>
  <si>
    <t>Actual Time  Out</t>
  </si>
  <si>
    <t>Actual Hours and Minutes</t>
  </si>
  <si>
    <t>Rounded Pay Calculation</t>
  </si>
  <si>
    <t>Prior Hrs Worked Carried Over</t>
  </si>
  <si>
    <t>Total</t>
  </si>
  <si>
    <t>Holiday Pay @ 1.5</t>
  </si>
  <si>
    <t>Holiday Pay Straight</t>
  </si>
  <si>
    <t>Total Holiday</t>
  </si>
  <si>
    <t>Sick Leave</t>
  </si>
  <si>
    <t>Vacation Leave</t>
  </si>
  <si>
    <t>Personal Leave</t>
  </si>
  <si>
    <t>Comp Used (Leave)</t>
  </si>
  <si>
    <t>Misc. Leave</t>
  </si>
  <si>
    <t>Total Leave</t>
  </si>
  <si>
    <t>Prior Hrs Leave Carried Over</t>
  </si>
  <si>
    <t>Overtime Calculations</t>
  </si>
  <si>
    <t>Hrs over Regular 40/wk</t>
  </si>
  <si>
    <t>Comp @ 1.5</t>
  </si>
  <si>
    <t>OT @ 1.5</t>
  </si>
  <si>
    <t>Total Hours for Current Period</t>
  </si>
  <si>
    <t>Certifier Entry</t>
  </si>
  <si>
    <t>Hours Worked at Straight Rate</t>
  </si>
  <si>
    <t>Hours worked plus Holiday</t>
  </si>
  <si>
    <t>Comp Straight</t>
  </si>
  <si>
    <t>Overtime Hours at 1.5 Pay</t>
  </si>
  <si>
    <t>OT Straight</t>
  </si>
  <si>
    <t>Overtime Hours at Straight Pay</t>
  </si>
  <si>
    <t>By my signature below I hereby confirm that I have reviewed all time entries and they are consistent with the actual time worked (actual time in/out) and exclude any college approved leave, holidays and/or lunch breaks. I also confirm that I have not been instructed to work off the clock and do not have time records recorded that differ from this time record being submitted.  I understand that it is my responsibility to report any inaccuracies immediately and may refuse to sign this time sheet if it is not accurate.  I also understand that failure to report inaccuracies or signing a timesheet that I know to be inaccurate may result in disciplinary action.                                                                                                                                                                         I further understand that my pay will be based on the rounded pay calculation.</t>
  </si>
  <si>
    <t>Holiday Hours at 1.5 Pay</t>
  </si>
  <si>
    <t>Comp Earned @ 1.5</t>
  </si>
  <si>
    <t>Holiday Hours at Straight Pay</t>
  </si>
  <si>
    <t>Comp Earned Straight</t>
  </si>
  <si>
    <t>Sick Leave (Code 01)</t>
  </si>
  <si>
    <t>Misc. Leave Codes</t>
  </si>
  <si>
    <t>Vacation Leave (code 02)</t>
  </si>
  <si>
    <t>Military</t>
  </si>
  <si>
    <t>Personal Leave (code 10)</t>
  </si>
  <si>
    <t>Consultant</t>
  </si>
  <si>
    <t>Comp Leave Used (Code 12)</t>
  </si>
  <si>
    <t>Judicial (Jury)</t>
  </si>
  <si>
    <t>Indicate Misc. Leave Type Used (Code)</t>
  </si>
  <si>
    <t>Miscellaneous</t>
  </si>
  <si>
    <t>Sick Leave Pool</t>
  </si>
  <si>
    <t>FMLA</t>
  </si>
  <si>
    <t xml:space="preserve">Total Hours </t>
  </si>
  <si>
    <t>Total Hours</t>
  </si>
  <si>
    <t>Employee Signature</t>
  </si>
  <si>
    <t>Date</t>
  </si>
  <si>
    <t>I certify that the information shown on this report is accurate and authorized in accordance with established College Policy.</t>
  </si>
  <si>
    <t>Immediate Supervisor</t>
  </si>
  <si>
    <t>Total 1st week with Worked Hours carry over</t>
  </si>
  <si>
    <t>Total 1st week with Leave Hours carry over</t>
  </si>
  <si>
    <t>Hrs over WK w/ Leave</t>
  </si>
  <si>
    <t xml:space="preserve">Hours of Comp/OT Missing </t>
  </si>
  <si>
    <t>from Certifier Entry Total</t>
  </si>
  <si>
    <t>at the Comp/OT boxes to the left.</t>
  </si>
  <si>
    <t>Daily Totals (Worked + Leave or Holiday)</t>
  </si>
  <si>
    <t>V8</t>
  </si>
  <si>
    <r>
      <t>If</t>
    </r>
    <r>
      <rPr>
        <sz val="12"/>
        <color rgb="FFFF0000"/>
        <rFont val="Arial"/>
        <family val="2"/>
      </rPr>
      <t xml:space="preserve"> FALSE</t>
    </r>
    <r>
      <rPr>
        <sz val="12"/>
        <color theme="1"/>
        <rFont val="Arial"/>
        <family val="2"/>
      </rPr>
      <t xml:space="preserve"> is indicated there is an error on the total hours, look</t>
    </r>
  </si>
  <si>
    <r>
      <t xml:space="preserve">If </t>
    </r>
    <r>
      <rPr>
        <sz val="12"/>
        <color rgb="FFFF0000"/>
        <rFont val="Arial"/>
        <family val="2"/>
      </rPr>
      <t xml:space="preserve">TRUE </t>
    </r>
    <r>
      <rPr>
        <sz val="12"/>
        <rFont val="Arial"/>
        <family val="2"/>
      </rPr>
      <t>all hours are accounted for on the certifier</t>
    </r>
  </si>
  <si>
    <t xml:space="preserve">Only non-exempt employees eligible for Compensatory/Overtime </t>
  </si>
  <si>
    <t>will have hours or minutes</t>
  </si>
  <si>
    <t>Actual Start of Day In</t>
  </si>
  <si>
    <t>Actual End of Day Out</t>
  </si>
  <si>
    <t>Yes</t>
  </si>
  <si>
    <t xml:space="preserve">Sun </t>
  </si>
  <si>
    <t>Thur</t>
  </si>
  <si>
    <t>SF</t>
  </si>
  <si>
    <t>Actual Hours worked, Holiday, Leave</t>
  </si>
  <si>
    <r>
      <t xml:space="preserve">I certify with my signature below that I have reviewed the time entries and they reflect all time worked, excluding college approved leave, holidays and/or breaks.  I understand that it is my responsibility to report any inaccuracies immediately and that failure to report inaccuracies or </t>
    </r>
    <r>
      <rPr>
        <sz val="12"/>
        <rFont val="Arial"/>
        <family val="2"/>
      </rPr>
      <t>approving</t>
    </r>
    <r>
      <rPr>
        <sz val="12"/>
        <color theme="1"/>
        <rFont val="Arial"/>
        <family val="2"/>
      </rPr>
      <t xml:space="preserve"> a timesheet that I know to be inaccurate may result in disciplinary action.</t>
    </r>
  </si>
  <si>
    <t>Time &amp; Attendance Report (Individual)</t>
  </si>
  <si>
    <t>Dates: (Ex. 2/16)</t>
  </si>
  <si>
    <t>If Holiday Key "Yes"</t>
  </si>
  <si>
    <t xml:space="preserve">Actual Hours Worked </t>
  </si>
  <si>
    <t xml:space="preserve">By my signature below I hereby confirm that I have reviewed all time entries and they are consistent with the actual time worked (actual time in/out) and exclude any college approved leave, holidays and/or lunch breaks. I also confirm that I have not been instructed to work off the clock and do not have time records recorded that differ from this time record being submitted.  I understand that it is my responsibility to report any inaccuracies immediately and may refuse to sign this time sheet if it is not accurate.  I also understand that failure to report inaccuracies or signing a timesheet that I know to be inaccurate may result in disciplinary action. </t>
  </si>
  <si>
    <r>
      <t>If</t>
    </r>
    <r>
      <rPr>
        <sz val="12"/>
        <color rgb="FFFF0000"/>
        <rFont val="Arial"/>
        <family val="2"/>
      </rPr>
      <t xml:space="preserve"> FALSE</t>
    </r>
    <r>
      <rPr>
        <sz val="12"/>
        <color theme="1"/>
        <rFont val="Arial"/>
        <family val="2"/>
      </rPr>
      <t xml:space="preserve"> is indicated there is an error on the total hours, look at the Comp/OT boxes to the left. If </t>
    </r>
    <r>
      <rPr>
        <sz val="12"/>
        <color rgb="FFFF0000"/>
        <rFont val="Arial"/>
        <family val="2"/>
      </rPr>
      <t xml:space="preserve">TRUE </t>
    </r>
    <r>
      <rPr>
        <sz val="12"/>
        <color theme="1"/>
        <rFont val="Arial"/>
        <family val="2"/>
      </rPr>
      <t>all hours accounted for on the certifer. Only non-exempt employees eligible for Compensatory / Overtime will have hours or minutes.</t>
    </r>
  </si>
  <si>
    <t>Administrative</t>
  </si>
  <si>
    <t>Total Time</t>
  </si>
  <si>
    <t>Dan Bennett</t>
  </si>
  <si>
    <t>FMLA Sick</t>
  </si>
  <si>
    <t>FMLA Vacation</t>
  </si>
  <si>
    <t>FMLA UnPaid</t>
  </si>
  <si>
    <t>Wokers Comp  Sick</t>
  </si>
  <si>
    <t>Workers Comp Unpaid</t>
  </si>
  <si>
    <t>Code Numbers</t>
  </si>
  <si>
    <t>By my signature below I hereby confirm that I have reviewed all time entries and they are consistent with the actual time worked (actual time in/out) and exclude any college approved leave, holidays and/or lunch breaks. I also confirm that I have not been instructed to work off the clock and do not have time records recorded that differ from this time record being submitted.  I understand that it is my responsibility to report any inaccuracies immediately and may refuse to sign this time sheet if it is not accurate.  I also understand that failure to report inaccuracies or signing a timesheet that I know to be inaccurate may result in disciplinary action. I further understand that my pay will be based on the rounded pay calculation.</t>
  </si>
  <si>
    <t>I certify with my signature below that I have reviewed the time entries and they reflect all time worked to the best of my knowledge, excluding college approved leave, holidays and/or breaks.  I understand that it is my responsibility to report any inaccuracies immediately and that failure to report inaccuracies or approving a timesheet that I know to be inaccurate may result in disciplinary action.</t>
  </si>
  <si>
    <t>Total Time (Time Format)</t>
  </si>
  <si>
    <t xml:space="preserve">Hours &amp; Minutes Worked </t>
  </si>
  <si>
    <t>On-Call Hours</t>
  </si>
  <si>
    <t>Leave Request Form</t>
  </si>
  <si>
    <t>Name:</t>
  </si>
  <si>
    <t>SFC ID #:</t>
  </si>
  <si>
    <t>Type of Leave:</t>
  </si>
  <si>
    <t>Code</t>
  </si>
  <si>
    <t>Description</t>
  </si>
  <si>
    <t>Comp Time Used</t>
  </si>
  <si>
    <t>Military Leave</t>
  </si>
  <si>
    <t>(Career Service-non exempt only)</t>
  </si>
  <si>
    <t>Consultant Leave</t>
  </si>
  <si>
    <t>Extended Personal Leave</t>
  </si>
  <si>
    <t>Judical Leave</t>
  </si>
  <si>
    <t>Unpaid</t>
  </si>
  <si>
    <t>FMLA (only if approved by Human Resources)</t>
  </si>
  <si>
    <t>Sick</t>
  </si>
  <si>
    <t>Vacation</t>
  </si>
  <si>
    <t>Workers Compensation (only if filed with Human Resources)</t>
  </si>
  <si>
    <t>On- Call Hours</t>
  </si>
  <si>
    <t>Call- Back Hours</t>
  </si>
  <si>
    <t>Hours Used</t>
  </si>
  <si>
    <t>If FMLA Leave is being split between types of leave indciate the hours for each to be recorded on certifier</t>
  </si>
  <si>
    <t>calculate CB</t>
  </si>
  <si>
    <t>total On call</t>
  </si>
  <si>
    <t>Sabbatical Leave</t>
  </si>
  <si>
    <t>Unpaid Leave</t>
  </si>
  <si>
    <t>Ending Date:</t>
  </si>
  <si>
    <t>Beginning Date:</t>
  </si>
  <si>
    <t>Beginnin Time:</t>
  </si>
  <si>
    <t>Ending Time :</t>
  </si>
  <si>
    <t xml:space="preserve">Lunch </t>
  </si>
  <si>
    <t>0:45</t>
  </si>
  <si>
    <t>0:30</t>
  </si>
  <si>
    <t>On-Call &amp; Emergency Call-Back Timesheet</t>
  </si>
  <si>
    <t>Emerg Call-Back Hours</t>
  </si>
  <si>
    <t>on call</t>
  </si>
  <si>
    <t>Start Time</t>
  </si>
  <si>
    <t>End Time</t>
  </si>
  <si>
    <t>Actual Hours worked, Holiday, Leave &amp; Emergency Call-Back</t>
  </si>
  <si>
    <t>Actual Start of Leave Time</t>
  </si>
  <si>
    <t>Actual End of Leave Time</t>
  </si>
  <si>
    <t>Miscellanous</t>
  </si>
  <si>
    <t>Total Miscellanous category</t>
  </si>
  <si>
    <t>Hrs. over WK w/ Leave</t>
  </si>
  <si>
    <t>FMLA Unpaid</t>
  </si>
  <si>
    <t>Workers Comp  Sick</t>
  </si>
  <si>
    <t>Hours worked on Holiday (Not including Emerg Call Back)</t>
  </si>
  <si>
    <t>Holiday Hours</t>
  </si>
  <si>
    <t>Emerg Call Back Hours</t>
  </si>
  <si>
    <t>determines the oT</t>
  </si>
  <si>
    <t xml:space="preserve">By my signature below I hereby confirm that I have reviewed all time entries and they are consistent with the actual time worked (actual time in/out) or on call. I also confirm that I have not been instructed to work off the clock and do not have time records recorded that differ from this time record being submitted.  I understand that it is my responsibility to report any inaccuracies immediately and may refuse to sign this time sheet if it is not accurate.  I also understand that failure to report inaccuracies or signing a timesheet that I know to be inaccurate may result in disciplinary action. </t>
  </si>
  <si>
    <t>I certify with my signature below that I approve the request as noted above.</t>
  </si>
  <si>
    <t>Manual calculation and entry is required for payroll to process.</t>
  </si>
  <si>
    <t>Certifier Entry (Demical Hour Format)</t>
  </si>
  <si>
    <t>I certify with my signature below that I have reviewed the time entries and they reflect all time worked and for on call to the best of my knowledge.  I understand that it is my responsibility to report any inaccuracies immediately and that failure to report inaccuracies or approving a timesheet that I know to be inaccurate may result in disciplinary action.</t>
  </si>
  <si>
    <t>Type of Emergency Call Back
(T = Telephone, OC - On Campus)</t>
  </si>
  <si>
    <t>Non-Exempt Leave Form</t>
  </si>
  <si>
    <t xml:space="preserve">By my signature below, I hereby certify that I have requested the leave as noted above in accordance with college policy subject to supervisor approval. I understand that it is my obligation to request time, as designated by policy and to submit the appropriate leave form. </t>
  </si>
  <si>
    <t>Meal Break Time                       (ex. 0:30, 0:45, 1:00)</t>
  </si>
  <si>
    <t>Converting to positive #</t>
  </si>
  <si>
    <t>linking to ECB Holiday</t>
  </si>
  <si>
    <t>Holiday 1.5</t>
  </si>
  <si>
    <t>conversion holiday</t>
  </si>
  <si>
    <t>conversion hours worked</t>
  </si>
  <si>
    <t>Call-Back Hours Holiday</t>
  </si>
  <si>
    <t>calculate Oncall</t>
  </si>
  <si>
    <t>Emergency Call Back</t>
  </si>
  <si>
    <t>calculates ot strgt</t>
  </si>
  <si>
    <t>calculate ot strgt</t>
  </si>
  <si>
    <t>Actual Regular Hours Worked with Overtime (except on a Holiday or ECB)</t>
  </si>
  <si>
    <t>Comment Box  --  type your comments below</t>
  </si>
  <si>
    <t>Revision:  5/10/2017</t>
  </si>
  <si>
    <t>Please send timesheet, on-call  / emergency call back sheet to payroll if a non-exempt employee has any call back hours.</t>
  </si>
  <si>
    <t>Revision: 11/11/2017</t>
  </si>
  <si>
    <t>Revision 4/2/2018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</si>
</sst>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;@"/>
    <numFmt numFmtId="165" formatCode="h:mm;@"/>
    <numFmt numFmtId="166" formatCode="0.0"/>
    <numFmt numFmtId="167" formatCode="[h]:mm"/>
    <numFmt numFmtId="168" formatCode="[$-F400]h:mm:ss\ AM/PM"/>
  </numFmts>
  <fonts count="5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u/>
      <sz val="16"/>
      <color theme="1"/>
      <name val="Arial"/>
      <family val="2"/>
    </font>
    <font>
      <b/>
      <sz val="10.5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24"/>
      <color rgb="FFFF0000"/>
      <name val="Arial"/>
      <family val="2"/>
    </font>
    <font>
      <sz val="12"/>
      <color rgb="FFFF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u/>
      <sz val="14"/>
      <color theme="1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14"/>
      <name val="Arial"/>
      <family val="2"/>
    </font>
    <font>
      <b/>
      <sz val="1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D2E0B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0">
    <xf numFmtId="0" fontId="0" fillId="0" borderId="0" xfId="0"/>
    <xf numFmtId="0" fontId="1" fillId="0" borderId="2" xfId="0" applyFont="1" applyBorder="1" applyProtection="1"/>
    <xf numFmtId="0" fontId="1" fillId="0" borderId="0" xfId="0" applyFont="1" applyBorder="1"/>
    <xf numFmtId="0" fontId="1" fillId="0" borderId="5" xfId="0" applyFont="1" applyBorder="1" applyProtection="1"/>
    <xf numFmtId="0" fontId="1" fillId="0" borderId="0" xfId="0" applyFont="1" applyBorder="1" applyProtection="1"/>
    <xf numFmtId="0" fontId="6" fillId="0" borderId="9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7" fillId="0" borderId="9" xfId="0" applyFont="1" applyBorder="1" applyAlignment="1" applyProtection="1">
      <alignment horizontal="center"/>
      <protection locked="0"/>
    </xf>
    <xf numFmtId="164" fontId="5" fillId="2" borderId="9" xfId="0" applyNumberFormat="1" applyFont="1" applyFill="1" applyBorder="1" applyProtection="1">
      <protection locked="0"/>
    </xf>
    <xf numFmtId="164" fontId="9" fillId="0" borderId="0" xfId="0" applyNumberFormat="1" applyFont="1" applyBorder="1"/>
    <xf numFmtId="0" fontId="6" fillId="0" borderId="0" xfId="0" applyFont="1" applyBorder="1"/>
    <xf numFmtId="166" fontId="6" fillId="6" borderId="9" xfId="0" applyNumberFormat="1" applyFont="1" applyFill="1" applyBorder="1" applyProtection="1">
      <protection locked="0"/>
    </xf>
    <xf numFmtId="166" fontId="9" fillId="0" borderId="12" xfId="0" applyNumberFormat="1" applyFont="1" applyFill="1" applyBorder="1" applyProtection="1"/>
    <xf numFmtId="0" fontId="6" fillId="0" borderId="12" xfId="0" applyFont="1" applyBorder="1" applyProtection="1"/>
    <xf numFmtId="0" fontId="5" fillId="3" borderId="12" xfId="0" applyFont="1" applyFill="1" applyBorder="1" applyAlignment="1" applyProtection="1">
      <alignment horizontal="center"/>
    </xf>
    <xf numFmtId="0" fontId="5" fillId="4" borderId="12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6" fillId="0" borderId="0" xfId="0" applyFont="1" applyFill="1" applyBorder="1"/>
    <xf numFmtId="0" fontId="9" fillId="0" borderId="6" xfId="0" applyFont="1" applyBorder="1" applyProtection="1"/>
    <xf numFmtId="0" fontId="9" fillId="0" borderId="0" xfId="0" applyFont="1" applyBorder="1" applyProtection="1"/>
    <xf numFmtId="0" fontId="6" fillId="0" borderId="0" xfId="0" applyFont="1" applyBorder="1" applyProtection="1"/>
    <xf numFmtId="0" fontId="11" fillId="0" borderId="0" xfId="0" applyFont="1" applyBorder="1" applyProtection="1"/>
    <xf numFmtId="166" fontId="9" fillId="0" borderId="1" xfId="0" applyNumberFormat="1" applyFont="1" applyFill="1" applyBorder="1" applyProtection="1"/>
    <xf numFmtId="0" fontId="9" fillId="0" borderId="5" xfId="0" applyFont="1" applyBorder="1" applyProtection="1"/>
    <xf numFmtId="0" fontId="9" fillId="0" borderId="20" xfId="0" applyFont="1" applyBorder="1" applyProtection="1"/>
    <xf numFmtId="0" fontId="9" fillId="0" borderId="21" xfId="0" applyFont="1" applyBorder="1" applyProtection="1"/>
    <xf numFmtId="0" fontId="11" fillId="0" borderId="2" xfId="0" applyFont="1" applyBorder="1" applyAlignment="1" applyProtection="1"/>
    <xf numFmtId="166" fontId="9" fillId="0" borderId="0" xfId="0" applyNumberFormat="1" applyFont="1" applyBorder="1" applyAlignment="1" applyProtection="1">
      <alignment horizontal="center"/>
    </xf>
    <xf numFmtId="0" fontId="11" fillId="0" borderId="0" xfId="0" applyFont="1" applyBorder="1"/>
    <xf numFmtId="0" fontId="1" fillId="0" borderId="6" xfId="0" applyFont="1" applyBorder="1"/>
    <xf numFmtId="0" fontId="11" fillId="0" borderId="6" xfId="0" applyFont="1" applyBorder="1"/>
    <xf numFmtId="0" fontId="11" fillId="0" borderId="5" xfId="0" applyFont="1" applyBorder="1" applyProtection="1"/>
    <xf numFmtId="0" fontId="2" fillId="0" borderId="2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0" fontId="6" fillId="0" borderId="0" xfId="0" applyFont="1" applyFill="1" applyBorder="1" applyProtection="1"/>
    <xf numFmtId="2" fontId="1" fillId="0" borderId="15" xfId="0" applyNumberFormat="1" applyFont="1" applyBorder="1" applyProtection="1"/>
    <xf numFmtId="2" fontId="1" fillId="0" borderId="9" xfId="0" applyNumberFormat="1" applyFont="1" applyBorder="1" applyProtection="1"/>
    <xf numFmtId="0" fontId="3" fillId="0" borderId="7" xfId="0" applyFont="1" applyBorder="1" applyAlignment="1" applyProtection="1"/>
    <xf numFmtId="0" fontId="3" fillId="0" borderId="3" xfId="0" applyFont="1" applyBorder="1" applyAlignment="1" applyProtection="1"/>
    <xf numFmtId="0" fontId="3" fillId="0" borderId="4" xfId="0" applyFont="1" applyBorder="1" applyAlignment="1" applyProtection="1">
      <alignment horizontal="left"/>
    </xf>
    <xf numFmtId="2" fontId="3" fillId="0" borderId="7" xfId="0" applyNumberFormat="1" applyFont="1" applyFill="1" applyBorder="1" applyProtection="1"/>
    <xf numFmtId="0" fontId="3" fillId="10" borderId="15" xfId="0" applyFont="1" applyFill="1" applyBorder="1" applyAlignment="1" applyProtection="1">
      <alignment horizontal="center"/>
    </xf>
    <xf numFmtId="2" fontId="5" fillId="3" borderId="12" xfId="0" applyNumberFormat="1" applyFont="1" applyFill="1" applyBorder="1" applyProtection="1"/>
    <xf numFmtId="2" fontId="5" fillId="7" borderId="12" xfId="0" applyNumberFormat="1" applyFont="1" applyFill="1" applyBorder="1" applyAlignment="1" applyProtection="1">
      <alignment horizontal="right"/>
      <protection locked="0"/>
    </xf>
    <xf numFmtId="2" fontId="9" fillId="6" borderId="17" xfId="0" applyNumberFormat="1" applyFont="1" applyFill="1" applyBorder="1" applyProtection="1"/>
    <xf numFmtId="2" fontId="9" fillId="6" borderId="9" xfId="0" applyNumberFormat="1" applyFont="1" applyFill="1" applyBorder="1" applyProtection="1"/>
    <xf numFmtId="2" fontId="5" fillId="5" borderId="12" xfId="0" applyNumberFormat="1" applyFont="1" applyFill="1" applyBorder="1" applyProtection="1"/>
    <xf numFmtId="2" fontId="5" fillId="4" borderId="12" xfId="0" applyNumberFormat="1" applyFont="1" applyFill="1" applyBorder="1" applyProtection="1"/>
    <xf numFmtId="0" fontId="4" fillId="0" borderId="1" xfId="0" applyFont="1" applyBorder="1" applyProtection="1"/>
    <xf numFmtId="20" fontId="16" fillId="3" borderId="12" xfId="0" applyNumberFormat="1" applyFont="1" applyFill="1" applyBorder="1" applyProtection="1"/>
    <xf numFmtId="18" fontId="16" fillId="3" borderId="12" xfId="0" applyNumberFormat="1" applyFont="1" applyFill="1" applyBorder="1" applyProtection="1"/>
    <xf numFmtId="18" fontId="16" fillId="4" borderId="12" xfId="0" applyNumberFormat="1" applyFont="1" applyFill="1" applyBorder="1" applyProtection="1"/>
    <xf numFmtId="18" fontId="16" fillId="5" borderId="12" xfId="0" applyNumberFormat="1" applyFont="1" applyFill="1" applyBorder="1" applyProtection="1"/>
    <xf numFmtId="18" fontId="16" fillId="0" borderId="0" xfId="0" applyNumberFormat="1" applyFont="1" applyBorder="1" applyProtection="1"/>
    <xf numFmtId="18" fontId="16" fillId="0" borderId="0" xfId="0" applyNumberFormat="1" applyFont="1" applyBorder="1"/>
    <xf numFmtId="18" fontId="17" fillId="3" borderId="15" xfId="0" applyNumberFormat="1" applyFont="1" applyFill="1" applyBorder="1" applyProtection="1">
      <protection locked="0"/>
    </xf>
    <xf numFmtId="18" fontId="17" fillId="4" borderId="15" xfId="0" applyNumberFormat="1" applyFont="1" applyFill="1" applyBorder="1" applyProtection="1">
      <protection locked="0"/>
    </xf>
    <xf numFmtId="18" fontId="17" fillId="5" borderId="15" xfId="0" applyNumberFormat="1" applyFont="1" applyFill="1" applyBorder="1" applyProtection="1">
      <protection locked="0"/>
    </xf>
    <xf numFmtId="0" fontId="17" fillId="0" borderId="0" xfId="0" applyFont="1" applyBorder="1" applyProtection="1"/>
    <xf numFmtId="0" fontId="17" fillId="0" borderId="0" xfId="0" applyFont="1" applyBorder="1"/>
    <xf numFmtId="0" fontId="15" fillId="7" borderId="12" xfId="0" applyFont="1" applyFill="1" applyBorder="1" applyAlignment="1" applyProtection="1">
      <alignment horizontal="left"/>
    </xf>
    <xf numFmtId="0" fontId="17" fillId="8" borderId="15" xfId="0" applyFont="1" applyFill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/>
    </xf>
    <xf numFmtId="0" fontId="17" fillId="6" borderId="12" xfId="0" applyFont="1" applyFill="1" applyBorder="1" applyAlignment="1" applyProtection="1">
      <alignment horizontal="center"/>
    </xf>
    <xf numFmtId="2" fontId="17" fillId="0" borderId="15" xfId="0" applyNumberFormat="1" applyFont="1" applyBorder="1" applyProtection="1">
      <protection locked="0"/>
    </xf>
    <xf numFmtId="2" fontId="17" fillId="0" borderId="9" xfId="0" applyNumberFormat="1" applyFont="1" applyBorder="1" applyProtection="1">
      <protection locked="0"/>
    </xf>
    <xf numFmtId="2" fontId="17" fillId="6" borderId="9" xfId="0" applyNumberFormat="1" applyFont="1" applyFill="1" applyBorder="1" applyAlignment="1" applyProtection="1">
      <alignment horizontal="right"/>
    </xf>
    <xf numFmtId="2" fontId="16" fillId="3" borderId="12" xfId="0" applyNumberFormat="1" applyFont="1" applyFill="1" applyBorder="1" applyProtection="1"/>
    <xf numFmtId="2" fontId="16" fillId="4" borderId="12" xfId="0" applyNumberFormat="1" applyFont="1" applyFill="1" applyBorder="1" applyProtection="1"/>
    <xf numFmtId="2" fontId="16" fillId="9" borderId="12" xfId="0" applyNumberFormat="1" applyFont="1" applyFill="1" applyBorder="1" applyProtection="1"/>
    <xf numFmtId="0" fontId="16" fillId="7" borderId="19" xfId="0" applyFont="1" applyFill="1" applyBorder="1" applyAlignment="1" applyProtection="1"/>
    <xf numFmtId="2" fontId="16" fillId="7" borderId="12" xfId="0" applyNumberFormat="1" applyFont="1" applyFill="1" applyBorder="1" applyAlignment="1" applyProtection="1">
      <alignment horizontal="right"/>
      <protection locked="0"/>
    </xf>
    <xf numFmtId="2" fontId="17" fillId="0" borderId="0" xfId="0" applyNumberFormat="1" applyFont="1" applyFill="1" applyBorder="1" applyProtection="1"/>
    <xf numFmtId="0" fontId="16" fillId="3" borderId="12" xfId="0" applyFont="1" applyFill="1" applyBorder="1" applyAlignment="1" applyProtection="1">
      <alignment horizontal="center"/>
    </xf>
    <xf numFmtId="0" fontId="16" fillId="4" borderId="12" xfId="0" applyFont="1" applyFill="1" applyBorder="1" applyAlignment="1" applyProtection="1">
      <alignment horizontal="center"/>
    </xf>
    <xf numFmtId="166" fontId="16" fillId="4" borderId="12" xfId="0" applyNumberFormat="1" applyFont="1" applyFill="1" applyBorder="1" applyProtection="1"/>
    <xf numFmtId="0" fontId="16" fillId="9" borderId="12" xfId="0" applyFont="1" applyFill="1" applyBorder="1" applyAlignment="1" applyProtection="1">
      <alignment horizontal="center"/>
    </xf>
    <xf numFmtId="2" fontId="17" fillId="6" borderId="9" xfId="0" applyNumberFormat="1" applyFont="1" applyFill="1" applyBorder="1" applyProtection="1"/>
    <xf numFmtId="2" fontId="17" fillId="0" borderId="1" xfId="0" applyNumberFormat="1" applyFont="1" applyBorder="1" applyProtection="1">
      <protection locked="0"/>
    </xf>
    <xf numFmtId="0" fontId="17" fillId="0" borderId="5" xfId="0" applyFont="1" applyBorder="1" applyProtection="1"/>
    <xf numFmtId="0" fontId="1" fillId="0" borderId="6" xfId="0" applyFont="1" applyBorder="1" applyProtection="1"/>
    <xf numFmtId="14" fontId="3" fillId="0" borderId="4" xfId="0" applyNumberFormat="1" applyFont="1" applyBorder="1" applyAlignment="1" applyProtection="1">
      <alignment horizontal="center"/>
    </xf>
    <xf numFmtId="0" fontId="11" fillId="0" borderId="24" xfId="0" applyFont="1" applyBorder="1" applyProtection="1"/>
    <xf numFmtId="0" fontId="1" fillId="0" borderId="24" xfId="0" applyFont="1" applyBorder="1" applyProtection="1"/>
    <xf numFmtId="0" fontId="6" fillId="0" borderId="24" xfId="0" applyFont="1" applyBorder="1" applyProtection="1"/>
    <xf numFmtId="0" fontId="11" fillId="0" borderId="22" xfId="0" applyFont="1" applyBorder="1"/>
    <xf numFmtId="0" fontId="1" fillId="0" borderId="16" xfId="0" applyFont="1" applyBorder="1" applyProtection="1"/>
    <xf numFmtId="0" fontId="3" fillId="0" borderId="3" xfId="0" applyFont="1" applyBorder="1" applyAlignment="1" applyProtection="1">
      <alignment horizontal="right"/>
    </xf>
    <xf numFmtId="18" fontId="17" fillId="3" borderId="22" xfId="0" applyNumberFormat="1" applyFont="1" applyFill="1" applyBorder="1" applyProtection="1">
      <protection locked="0"/>
    </xf>
    <xf numFmtId="165" fontId="17" fillId="0" borderId="8" xfId="0" applyNumberFormat="1" applyFont="1" applyFill="1" applyBorder="1" applyProtection="1"/>
    <xf numFmtId="2" fontId="17" fillId="3" borderId="8" xfId="0" quotePrefix="1" applyNumberFormat="1" applyFont="1" applyFill="1" applyBorder="1" applyProtection="1"/>
    <xf numFmtId="0" fontId="5" fillId="0" borderId="9" xfId="0" applyFont="1" applyFill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3" fillId="0" borderId="17" xfId="0" applyFont="1" applyBorder="1" applyAlignment="1">
      <alignment horizontal="center"/>
    </xf>
    <xf numFmtId="18" fontId="16" fillId="11" borderId="12" xfId="0" applyNumberFormat="1" applyFont="1" applyFill="1" applyBorder="1" applyProtection="1"/>
    <xf numFmtId="18" fontId="17" fillId="11" borderId="15" xfId="0" applyNumberFormat="1" applyFont="1" applyFill="1" applyBorder="1" applyProtection="1">
      <protection locked="0"/>
    </xf>
    <xf numFmtId="166" fontId="5" fillId="11" borderId="12" xfId="0" applyNumberFormat="1" applyFont="1" applyFill="1" applyBorder="1" applyProtection="1"/>
    <xf numFmtId="2" fontId="16" fillId="11" borderId="12" xfId="0" applyNumberFormat="1" applyFont="1" applyFill="1" applyBorder="1" applyProtection="1"/>
    <xf numFmtId="166" fontId="16" fillId="11" borderId="12" xfId="0" applyNumberFormat="1" applyFont="1" applyFill="1" applyBorder="1" applyProtection="1"/>
    <xf numFmtId="2" fontId="9" fillId="6" borderId="1" xfId="0" applyNumberFormat="1" applyFont="1" applyFill="1" applyBorder="1" applyProtection="1"/>
    <xf numFmtId="166" fontId="9" fillId="0" borderId="0" xfId="0" applyNumberFormat="1" applyFont="1" applyFill="1" applyBorder="1" applyProtection="1"/>
    <xf numFmtId="2" fontId="9" fillId="6" borderId="7" xfId="0" applyNumberFormat="1" applyFont="1" applyFill="1" applyBorder="1" applyProtection="1"/>
    <xf numFmtId="0" fontId="4" fillId="0" borderId="0" xfId="0" applyFont="1" applyBorder="1" applyAlignment="1" applyProtection="1">
      <alignment horizontal="left"/>
      <protection locked="0"/>
    </xf>
    <xf numFmtId="0" fontId="9" fillId="6" borderId="0" xfId="0" applyFont="1" applyFill="1" applyBorder="1" applyAlignment="1" applyProtection="1">
      <alignment horizontal="center"/>
    </xf>
    <xf numFmtId="2" fontId="16" fillId="3" borderId="0" xfId="0" applyNumberFormat="1" applyFont="1" applyFill="1" applyBorder="1" applyProtection="1"/>
    <xf numFmtId="0" fontId="3" fillId="0" borderId="0" xfId="0" applyFont="1" applyBorder="1" applyAlignment="1" applyProtection="1">
      <alignment horizontal="center"/>
      <protection locked="0"/>
    </xf>
    <xf numFmtId="0" fontId="3" fillId="10" borderId="17" xfId="0" applyFont="1" applyFill="1" applyBorder="1" applyAlignment="1" applyProtection="1">
      <alignment horizontal="center"/>
    </xf>
    <xf numFmtId="0" fontId="3" fillId="10" borderId="25" xfId="0" applyFont="1" applyFill="1" applyBorder="1" applyAlignment="1" applyProtection="1">
      <alignment horizontal="center"/>
    </xf>
    <xf numFmtId="0" fontId="3" fillId="10" borderId="7" xfId="0" applyFont="1" applyFill="1" applyBorder="1" applyAlignment="1" applyProtection="1">
      <alignment horizontal="center"/>
    </xf>
    <xf numFmtId="0" fontId="3" fillId="10" borderId="1" xfId="0" applyFont="1" applyFill="1" applyBorder="1" applyAlignment="1" applyProtection="1">
      <alignment horizontal="center"/>
    </xf>
    <xf numFmtId="0" fontId="3" fillId="10" borderId="16" xfId="0" applyFont="1" applyFill="1" applyBorder="1" applyAlignment="1" applyProtection="1">
      <alignment horizontal="center"/>
    </xf>
    <xf numFmtId="166" fontId="16" fillId="4" borderId="0" xfId="0" applyNumberFormat="1" applyFont="1" applyFill="1" applyBorder="1" applyProtection="1"/>
    <xf numFmtId="18" fontId="16" fillId="13" borderId="12" xfId="0" applyNumberFormat="1" applyFont="1" applyFill="1" applyBorder="1" applyProtection="1"/>
    <xf numFmtId="165" fontId="17" fillId="13" borderId="8" xfId="0" applyNumberFormat="1" applyFont="1" applyFill="1" applyBorder="1" applyProtection="1"/>
    <xf numFmtId="2" fontId="17" fillId="13" borderId="8" xfId="0" quotePrefix="1" applyNumberFormat="1" applyFont="1" applyFill="1" applyBorder="1" applyProtection="1"/>
    <xf numFmtId="20" fontId="16" fillId="13" borderId="12" xfId="0" applyNumberFormat="1" applyFont="1" applyFill="1" applyBorder="1" applyProtection="1"/>
    <xf numFmtId="165" fontId="17" fillId="13" borderId="15" xfId="0" applyNumberFormat="1" applyFont="1" applyFill="1" applyBorder="1" applyProtection="1">
      <protection locked="0"/>
    </xf>
    <xf numFmtId="0" fontId="3" fillId="0" borderId="2" xfId="0" applyFont="1" applyBorder="1" applyAlignment="1" applyProtection="1"/>
    <xf numFmtId="0" fontId="3" fillId="0" borderId="7" xfId="0" applyFont="1" applyBorder="1" applyAlignment="1" applyProtection="1">
      <alignment horizontal="right"/>
    </xf>
    <xf numFmtId="2" fontId="1" fillId="0" borderId="22" xfId="0" applyNumberFormat="1" applyFont="1" applyBorder="1" applyProtection="1"/>
    <xf numFmtId="2" fontId="1" fillId="0" borderId="8" xfId="0" applyNumberFormat="1" applyFont="1" applyBorder="1" applyProtection="1"/>
    <xf numFmtId="0" fontId="3" fillId="2" borderId="16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11" fillId="0" borderId="0" xfId="0" applyFont="1" applyBorder="1" applyAlignment="1" applyProtection="1"/>
    <xf numFmtId="14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5" fillId="0" borderId="7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left"/>
    </xf>
    <xf numFmtId="0" fontId="3" fillId="10" borderId="9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right"/>
    </xf>
    <xf numFmtId="0" fontId="21" fillId="0" borderId="0" xfId="0" applyFont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10" borderId="17" xfId="0" applyFont="1" applyFill="1" applyBorder="1" applyAlignment="1" applyProtection="1">
      <alignment horizontal="center" vertical="center"/>
      <protection locked="0"/>
    </xf>
    <xf numFmtId="0" fontId="3" fillId="10" borderId="15" xfId="0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/>
    </xf>
    <xf numFmtId="2" fontId="1" fillId="0" borderId="15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vertical="top" wrapText="1"/>
    </xf>
    <xf numFmtId="2" fontId="5" fillId="5" borderId="12" xfId="0" applyNumberFormat="1" applyFont="1" applyFill="1" applyBorder="1" applyAlignment="1" applyProtection="1">
      <alignment horizontal="center"/>
    </xf>
    <xf numFmtId="2" fontId="16" fillId="9" borderId="12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166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2" fontId="18" fillId="0" borderId="0" xfId="0" applyNumberFormat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2" fontId="3" fillId="2" borderId="15" xfId="0" applyNumberFormat="1" applyFont="1" applyFill="1" applyBorder="1" applyProtection="1"/>
    <xf numFmtId="2" fontId="3" fillId="2" borderId="9" xfId="0" applyNumberFormat="1" applyFont="1" applyFill="1" applyBorder="1" applyProtection="1"/>
    <xf numFmtId="0" fontId="3" fillId="2" borderId="9" xfId="0" applyFont="1" applyFill="1" applyBorder="1" applyProtection="1"/>
    <xf numFmtId="0" fontId="3" fillId="0" borderId="9" xfId="0" applyFont="1" applyBorder="1" applyAlignment="1" applyProtection="1">
      <alignment horizontal="center"/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/>
    <xf numFmtId="20" fontId="3" fillId="3" borderId="12" xfId="0" applyNumberFormat="1" applyFont="1" applyFill="1" applyBorder="1" applyProtection="1"/>
    <xf numFmtId="20" fontId="3" fillId="13" borderId="12" xfId="0" applyNumberFormat="1" applyFont="1" applyFill="1" applyBorder="1" applyProtection="1"/>
    <xf numFmtId="18" fontId="3" fillId="3" borderId="12" xfId="0" applyNumberFormat="1" applyFont="1" applyFill="1" applyBorder="1" applyProtection="1"/>
    <xf numFmtId="18" fontId="3" fillId="13" borderId="12" xfId="0" applyNumberFormat="1" applyFont="1" applyFill="1" applyBorder="1" applyProtection="1"/>
    <xf numFmtId="18" fontId="3" fillId="4" borderId="12" xfId="0" applyNumberFormat="1" applyFont="1" applyFill="1" applyBorder="1" applyProtection="1"/>
    <xf numFmtId="18" fontId="3" fillId="5" borderId="12" xfId="0" applyNumberFormat="1" applyFont="1" applyFill="1" applyBorder="1" applyProtection="1"/>
    <xf numFmtId="18" fontId="22" fillId="13" borderId="12" xfId="0" applyNumberFormat="1" applyFont="1" applyFill="1" applyBorder="1" applyProtection="1"/>
    <xf numFmtId="18" fontId="1" fillId="3" borderId="15" xfId="0" applyNumberFormat="1" applyFont="1" applyFill="1" applyBorder="1" applyProtection="1">
      <protection locked="0"/>
    </xf>
    <xf numFmtId="165" fontId="1" fillId="13" borderId="15" xfId="0" applyNumberFormat="1" applyFont="1" applyFill="1" applyBorder="1" applyProtection="1"/>
    <xf numFmtId="18" fontId="1" fillId="4" borderId="15" xfId="0" applyNumberFormat="1" applyFont="1" applyFill="1" applyBorder="1" applyProtection="1">
      <protection locked="0"/>
    </xf>
    <xf numFmtId="18" fontId="1" fillId="5" borderId="15" xfId="0" applyNumberFormat="1" applyFont="1" applyFill="1" applyBorder="1" applyProtection="1">
      <protection locked="0"/>
    </xf>
    <xf numFmtId="2" fontId="1" fillId="14" borderId="8" xfId="0" quotePrefix="1" applyNumberFormat="1" applyFont="1" applyFill="1" applyBorder="1" applyProtection="1"/>
    <xf numFmtId="2" fontId="1" fillId="13" borderId="8" xfId="0" quotePrefix="1" applyNumberFormat="1" applyFont="1" applyFill="1" applyBorder="1" applyProtection="1"/>
    <xf numFmtId="166" fontId="1" fillId="0" borderId="12" xfId="0" applyNumberFormat="1" applyFont="1" applyFill="1" applyBorder="1" applyProtection="1"/>
    <xf numFmtId="0" fontId="1" fillId="0" borderId="12" xfId="0" applyFont="1" applyBorder="1" applyProtection="1"/>
    <xf numFmtId="0" fontId="3" fillId="3" borderId="12" xfId="0" applyFont="1" applyFill="1" applyBorder="1" applyAlignment="1" applyProtection="1">
      <alignment horizontal="center"/>
    </xf>
    <xf numFmtId="2" fontId="3" fillId="3" borderId="12" xfId="0" applyNumberFormat="1" applyFont="1" applyFill="1" applyBorder="1" applyProtection="1"/>
    <xf numFmtId="0" fontId="3" fillId="4" borderId="12" xfId="0" applyFont="1" applyFill="1" applyBorder="1" applyAlignment="1" applyProtection="1">
      <alignment horizontal="center"/>
    </xf>
    <xf numFmtId="0" fontId="3" fillId="5" borderId="12" xfId="0" applyFont="1" applyFill="1" applyBorder="1" applyAlignment="1" applyProtection="1">
      <alignment horizontal="center"/>
    </xf>
    <xf numFmtId="0" fontId="1" fillId="8" borderId="15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2" fontId="3" fillId="7" borderId="9" xfId="0" applyNumberFormat="1" applyFont="1" applyFill="1" applyBorder="1" applyAlignment="1" applyProtection="1">
      <alignment horizontal="right"/>
      <protection locked="0"/>
    </xf>
    <xf numFmtId="2" fontId="1" fillId="0" borderId="0" xfId="0" applyNumberFormat="1" applyFont="1" applyFill="1" applyBorder="1" applyProtection="1"/>
    <xf numFmtId="2" fontId="3" fillId="3" borderId="0" xfId="0" applyNumberFormat="1" applyFont="1" applyFill="1" applyBorder="1" applyProtection="1"/>
    <xf numFmtId="166" fontId="3" fillId="4" borderId="0" xfId="0" applyNumberFormat="1" applyFont="1" applyFill="1" applyBorder="1" applyProtection="1"/>
    <xf numFmtId="2" fontId="3" fillId="15" borderId="0" xfId="0" applyNumberFormat="1" applyFont="1" applyFill="1" applyBorder="1" applyProtection="1"/>
    <xf numFmtId="2" fontId="3" fillId="15" borderId="0" xfId="0" applyNumberFormat="1" applyFont="1" applyFill="1" applyBorder="1"/>
    <xf numFmtId="0" fontId="3" fillId="15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6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1" fillId="0" borderId="20" xfId="0" applyFont="1" applyBorder="1" applyProtection="1"/>
    <xf numFmtId="0" fontId="1" fillId="0" borderId="21" xfId="0" applyFont="1" applyBorder="1" applyProtection="1"/>
    <xf numFmtId="0" fontId="1" fillId="0" borderId="2" xfId="0" applyFont="1" applyBorder="1" applyAlignment="1" applyProtection="1"/>
    <xf numFmtId="0" fontId="1" fillId="0" borderId="0" xfId="0" applyFont="1" applyBorder="1" applyAlignment="1" applyProtection="1"/>
    <xf numFmtId="2" fontId="23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166" fontId="1" fillId="0" borderId="0" xfId="0" applyNumberFormat="1" applyFont="1" applyBorder="1" applyAlignment="1" applyProtection="1">
      <alignment horizontal="center"/>
    </xf>
    <xf numFmtId="0" fontId="1" fillId="0" borderId="22" xfId="0" applyFont="1" applyBorder="1"/>
    <xf numFmtId="0" fontId="3" fillId="0" borderId="0" xfId="0" applyFont="1" applyBorder="1" applyAlignment="1" applyProtection="1"/>
    <xf numFmtId="167" fontId="3" fillId="3" borderId="12" xfId="0" applyNumberFormat="1" applyFont="1" applyFill="1" applyBorder="1" applyProtection="1"/>
    <xf numFmtId="167" fontId="3" fillId="4" borderId="12" xfId="0" applyNumberFormat="1" applyFont="1" applyFill="1" applyBorder="1" applyProtection="1"/>
    <xf numFmtId="2" fontId="3" fillId="0" borderId="0" xfId="0" applyNumberFormat="1" applyFont="1" applyFill="1" applyBorder="1" applyProtection="1"/>
    <xf numFmtId="0" fontId="1" fillId="0" borderId="0" xfId="0" applyFont="1" applyFill="1" applyBorder="1" applyProtection="1"/>
    <xf numFmtId="2" fontId="3" fillId="0" borderId="0" xfId="0" applyNumberFormat="1" applyFont="1" applyFill="1" applyBorder="1"/>
    <xf numFmtId="0" fontId="1" fillId="0" borderId="24" xfId="0" applyFont="1" applyFill="1" applyBorder="1" applyProtection="1"/>
    <xf numFmtId="0" fontId="14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center"/>
    </xf>
    <xf numFmtId="0" fontId="3" fillId="10" borderId="9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10" borderId="17" xfId="0" applyFont="1" applyFill="1" applyBorder="1" applyAlignment="1" applyProtection="1">
      <alignment horizontal="center" vertical="center"/>
      <protection locked="0"/>
    </xf>
    <xf numFmtId="0" fontId="3" fillId="10" borderId="15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3" fillId="0" borderId="5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3" fillId="0" borderId="6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10" borderId="17" xfId="0" applyFont="1" applyFill="1" applyBorder="1" applyAlignment="1" applyProtection="1">
      <alignment horizontal="center" vertical="center"/>
      <protection locked="0"/>
    </xf>
    <xf numFmtId="0" fontId="3" fillId="10" borderId="15" xfId="0" applyFont="1" applyFill="1" applyBorder="1" applyAlignment="1" applyProtection="1">
      <alignment horizontal="center" vertical="center"/>
      <protection locked="0"/>
    </xf>
    <xf numFmtId="0" fontId="3" fillId="10" borderId="9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165" fontId="1" fillId="13" borderId="22" xfId="0" applyNumberFormat="1" applyFont="1" applyFill="1" applyBorder="1" applyProtection="1"/>
    <xf numFmtId="0" fontId="3" fillId="6" borderId="1" xfId="0" applyFont="1" applyFill="1" applyBorder="1" applyAlignment="1" applyProtection="1">
      <alignment horizontal="left"/>
    </xf>
    <xf numFmtId="0" fontId="3" fillId="6" borderId="4" xfId="0" applyFont="1" applyFill="1" applyBorder="1" applyAlignment="1" applyProtection="1">
      <alignment horizontal="left"/>
    </xf>
    <xf numFmtId="167" fontId="1" fillId="0" borderId="15" xfId="0" applyNumberFormat="1" applyFont="1" applyBorder="1" applyProtection="1">
      <protection locked="0"/>
    </xf>
    <xf numFmtId="20" fontId="1" fillId="14" borderId="8" xfId="0" quotePrefix="1" applyNumberFormat="1" applyFont="1" applyFill="1" applyBorder="1" applyProtection="1"/>
    <xf numFmtId="168" fontId="3" fillId="3" borderId="12" xfId="0" applyNumberFormat="1" applyFont="1" applyFill="1" applyBorder="1" applyAlignment="1" applyProtection="1">
      <alignment horizontal="center"/>
    </xf>
    <xf numFmtId="2" fontId="1" fillId="13" borderId="17" xfId="0" applyNumberFormat="1" applyFont="1" applyFill="1" applyBorder="1" applyAlignment="1" applyProtection="1">
      <alignment horizontal="right"/>
    </xf>
    <xf numFmtId="2" fontId="3" fillId="13" borderId="12" xfId="0" applyNumberFormat="1" applyFont="1" applyFill="1" applyBorder="1" applyProtection="1"/>
    <xf numFmtId="165" fontId="1" fillId="13" borderId="8" xfId="0" applyNumberFormat="1" applyFont="1" applyFill="1" applyBorder="1" applyProtection="1"/>
    <xf numFmtId="165" fontId="1" fillId="13" borderId="8" xfId="0" quotePrefix="1" applyNumberFormat="1" applyFont="1" applyFill="1" applyBorder="1" applyProtection="1"/>
    <xf numFmtId="0" fontId="17" fillId="13" borderId="0" xfId="0" applyFont="1" applyFill="1" applyBorder="1"/>
    <xf numFmtId="166" fontId="1" fillId="13" borderId="9" xfId="0" applyNumberFormat="1" applyFont="1" applyFill="1" applyBorder="1" applyProtection="1">
      <protection locked="0"/>
    </xf>
    <xf numFmtId="0" fontId="1" fillId="13" borderId="12" xfId="0" applyFont="1" applyFill="1" applyBorder="1" applyProtection="1"/>
    <xf numFmtId="0" fontId="1" fillId="13" borderId="15" xfId="0" applyFont="1" applyFill="1" applyBorder="1" applyAlignment="1" applyProtection="1">
      <alignment horizontal="center"/>
    </xf>
    <xf numFmtId="0" fontId="1" fillId="13" borderId="9" xfId="0" applyFont="1" applyFill="1" applyBorder="1" applyAlignment="1" applyProtection="1">
      <alignment horizontal="center"/>
    </xf>
    <xf numFmtId="0" fontId="6" fillId="13" borderId="0" xfId="0" applyFont="1" applyFill="1" applyBorder="1"/>
    <xf numFmtId="166" fontId="3" fillId="13" borderId="12" xfId="0" applyNumberFormat="1" applyFont="1" applyFill="1" applyBorder="1" applyProtection="1"/>
    <xf numFmtId="2" fontId="3" fillId="13" borderId="12" xfId="0" applyNumberFormat="1" applyFont="1" applyFill="1" applyBorder="1" applyAlignment="1" applyProtection="1">
      <alignment horizontal="center"/>
    </xf>
    <xf numFmtId="166" fontId="3" fillId="13" borderId="9" xfId="0" applyNumberFormat="1" applyFont="1" applyFill="1" applyBorder="1" applyProtection="1">
      <protection locked="0"/>
    </xf>
    <xf numFmtId="0" fontId="1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/>
    <xf numFmtId="18" fontId="16" fillId="0" borderId="0" xfId="0" applyNumberFormat="1" applyFont="1" applyFill="1" applyBorder="1"/>
    <xf numFmtId="0" fontId="17" fillId="0" borderId="0" xfId="0" applyFont="1" applyFill="1" applyBorder="1"/>
    <xf numFmtId="0" fontId="5" fillId="7" borderId="19" xfId="0" applyFont="1" applyFill="1" applyBorder="1" applyAlignment="1" applyProtection="1">
      <alignment wrapText="1"/>
    </xf>
    <xf numFmtId="0" fontId="3" fillId="7" borderId="12" xfId="0" applyFont="1" applyFill="1" applyBorder="1" applyAlignment="1" applyProtection="1">
      <alignment horizontal="left" wrapText="1"/>
    </xf>
    <xf numFmtId="0" fontId="6" fillId="13" borderId="21" xfId="0" applyFont="1" applyFill="1" applyBorder="1"/>
    <xf numFmtId="2" fontId="1" fillId="0" borderId="26" xfId="0" applyNumberFormat="1" applyFont="1" applyFill="1" applyBorder="1" applyProtection="1">
      <protection locked="0"/>
    </xf>
    <xf numFmtId="165" fontId="13" fillId="4" borderId="22" xfId="0" applyNumberFormat="1" applyFont="1" applyFill="1" applyBorder="1" applyProtection="1"/>
    <xf numFmtId="165" fontId="1" fillId="5" borderId="22" xfId="0" applyNumberFormat="1" applyFont="1" applyFill="1" applyBorder="1" applyProtection="1"/>
    <xf numFmtId="2" fontId="1" fillId="5" borderId="8" xfId="0" quotePrefix="1" applyNumberFormat="1" applyFont="1" applyFill="1" applyBorder="1" applyProtection="1"/>
    <xf numFmtId="0" fontId="14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/>
    </xf>
    <xf numFmtId="0" fontId="3" fillId="10" borderId="17" xfId="0" applyFont="1" applyFill="1" applyBorder="1" applyAlignment="1" applyProtection="1">
      <alignment horizontal="center" vertical="center"/>
      <protection locked="0"/>
    </xf>
    <xf numFmtId="0" fontId="3" fillId="10" borderId="15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167" fontId="3" fillId="16" borderId="12" xfId="0" applyNumberFormat="1" applyFont="1" applyFill="1" applyBorder="1" applyProtection="1"/>
    <xf numFmtId="18" fontId="3" fillId="16" borderId="12" xfId="0" applyNumberFormat="1" applyFont="1" applyFill="1" applyBorder="1" applyProtection="1"/>
    <xf numFmtId="18" fontId="1" fillId="16" borderId="15" xfId="0" applyNumberFormat="1" applyFont="1" applyFill="1" applyBorder="1" applyProtection="1">
      <protection locked="0"/>
    </xf>
    <xf numFmtId="166" fontId="3" fillId="16" borderId="12" xfId="0" applyNumberFormat="1" applyFont="1" applyFill="1" applyBorder="1" applyProtection="1"/>
    <xf numFmtId="167" fontId="22" fillId="16" borderId="12" xfId="0" applyNumberFormat="1" applyFont="1" applyFill="1" applyBorder="1" applyProtection="1"/>
    <xf numFmtId="0" fontId="1" fillId="16" borderId="15" xfId="0" applyFont="1" applyFill="1" applyBorder="1" applyAlignment="1" applyProtection="1">
      <alignment horizontal="center"/>
    </xf>
    <xf numFmtId="0" fontId="1" fillId="16" borderId="9" xfId="0" applyFont="1" applyFill="1" applyBorder="1" applyAlignment="1" applyProtection="1">
      <alignment horizontal="center"/>
    </xf>
    <xf numFmtId="168" fontId="3" fillId="16" borderId="12" xfId="0" applyNumberFormat="1" applyFont="1" applyFill="1" applyBorder="1" applyAlignment="1" applyProtection="1">
      <alignment horizontal="center"/>
    </xf>
    <xf numFmtId="167" fontId="1" fillId="16" borderId="15" xfId="0" applyNumberFormat="1" applyFont="1" applyFill="1" applyBorder="1" applyProtection="1">
      <protection locked="0"/>
    </xf>
    <xf numFmtId="20" fontId="1" fillId="16" borderId="8" xfId="0" quotePrefix="1" applyNumberFormat="1" applyFont="1" applyFill="1" applyBorder="1" applyProtection="1"/>
    <xf numFmtId="168" fontId="3" fillId="5" borderId="12" xfId="0" applyNumberFormat="1" applyFont="1" applyFill="1" applyBorder="1" applyAlignment="1" applyProtection="1">
      <alignment horizontal="center"/>
    </xf>
    <xf numFmtId="2" fontId="3" fillId="5" borderId="12" xfId="0" applyNumberFormat="1" applyFont="1" applyFill="1" applyBorder="1" applyProtection="1"/>
    <xf numFmtId="168" fontId="3" fillId="4" borderId="12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Protection="1"/>
    <xf numFmtId="167" fontId="3" fillId="5" borderId="12" xfId="0" applyNumberFormat="1" applyFont="1" applyFill="1" applyBorder="1" applyProtection="1"/>
    <xf numFmtId="2" fontId="3" fillId="5" borderId="12" xfId="0" applyNumberFormat="1" applyFont="1" applyFill="1" applyBorder="1" applyAlignment="1" applyProtection="1">
      <alignment horizontal="center"/>
    </xf>
    <xf numFmtId="167" fontId="22" fillId="5" borderId="12" xfId="0" applyNumberFormat="1" applyFont="1" applyFill="1" applyBorder="1" applyProtection="1"/>
    <xf numFmtId="168" fontId="3" fillId="6" borderId="12" xfId="0" applyNumberFormat="1" applyFont="1" applyFill="1" applyBorder="1" applyAlignment="1" applyProtection="1">
      <alignment horizontal="center"/>
    </xf>
    <xf numFmtId="2" fontId="3" fillId="6" borderId="12" xfId="0" applyNumberFormat="1" applyFont="1" applyFill="1" applyBorder="1" applyProtection="1"/>
    <xf numFmtId="2" fontId="3" fillId="6" borderId="9" xfId="0" applyNumberFormat="1" applyFont="1" applyFill="1" applyBorder="1" applyAlignment="1" applyProtection="1">
      <alignment horizontal="right"/>
    </xf>
    <xf numFmtId="2" fontId="3" fillId="6" borderId="8" xfId="0" quotePrefix="1" applyNumberFormat="1" applyFont="1" applyFill="1" applyBorder="1" applyProtection="1"/>
    <xf numFmtId="0" fontId="4" fillId="0" borderId="0" xfId="0" applyFont="1" applyBorder="1" applyAlignment="1" applyProtection="1"/>
    <xf numFmtId="2" fontId="1" fillId="0" borderId="9" xfId="0" quotePrefix="1" applyNumberFormat="1" applyFont="1" applyBorder="1" applyProtection="1"/>
    <xf numFmtId="20" fontId="1" fillId="0" borderId="15" xfId="0" applyNumberFormat="1" applyFont="1" applyBorder="1" applyProtection="1">
      <protection locked="0"/>
    </xf>
    <xf numFmtId="20" fontId="1" fillId="0" borderId="9" xfId="0" applyNumberFormat="1" applyFont="1" applyBorder="1" applyProtection="1">
      <protection locked="0"/>
    </xf>
    <xf numFmtId="2" fontId="1" fillId="0" borderId="17" xfId="0" applyNumberFormat="1" applyFont="1" applyBorder="1" applyAlignment="1" applyProtection="1"/>
    <xf numFmtId="18" fontId="3" fillId="0" borderId="7" xfId="0" applyNumberFormat="1" applyFont="1" applyFill="1" applyBorder="1" applyAlignment="1" applyProtection="1">
      <alignment horizontal="left"/>
    </xf>
    <xf numFmtId="18" fontId="3" fillId="0" borderId="8" xfId="0" applyNumberFormat="1" applyFont="1" applyFill="1" applyBorder="1" applyAlignment="1" applyProtection="1">
      <alignment horizontal="center"/>
    </xf>
    <xf numFmtId="2" fontId="3" fillId="2" borderId="15" xfId="0" applyNumberFormat="1" applyFont="1" applyFill="1" applyBorder="1" applyAlignment="1" applyProtection="1">
      <alignment horizontal="left"/>
    </xf>
    <xf numFmtId="2" fontId="3" fillId="2" borderId="9" xfId="0" quotePrefix="1" applyNumberFormat="1" applyFont="1" applyFill="1" applyBorder="1" applyAlignment="1" applyProtection="1">
      <alignment horizontal="left"/>
    </xf>
    <xf numFmtId="167" fontId="1" fillId="0" borderId="15" xfId="0" quotePrefix="1" applyNumberFormat="1" applyFont="1" applyBorder="1" applyProtection="1"/>
    <xf numFmtId="167" fontId="3" fillId="0" borderId="7" xfId="0" applyNumberFormat="1" applyFont="1" applyFill="1" applyBorder="1" applyProtection="1"/>
    <xf numFmtId="167" fontId="3" fillId="2" borderId="9" xfId="0" applyNumberFormat="1" applyFont="1" applyFill="1" applyBorder="1" applyAlignment="1" applyProtection="1">
      <alignment horizontal="left"/>
    </xf>
    <xf numFmtId="0" fontId="1" fillId="17" borderId="9" xfId="0" applyFont="1" applyFill="1" applyBorder="1"/>
    <xf numFmtId="2" fontId="1" fillId="0" borderId="0" xfId="0" applyNumberFormat="1" applyFont="1" applyBorder="1" applyProtection="1"/>
    <xf numFmtId="0" fontId="5" fillId="0" borderId="7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Fill="1" applyBorder="1" applyAlignment="1" applyProtection="1"/>
    <xf numFmtId="0" fontId="1" fillId="0" borderId="0" xfId="0" applyFont="1" applyFill="1" applyBorder="1" applyAlignment="1" applyProtection="1"/>
    <xf numFmtId="167" fontId="1" fillId="0" borderId="9" xfId="0" applyNumberFormat="1" applyFont="1" applyBorder="1" applyAlignment="1">
      <alignment horizontal="center"/>
    </xf>
    <xf numFmtId="167" fontId="1" fillId="0" borderId="9" xfId="0" applyNumberFormat="1" applyFont="1" applyBorder="1" applyAlignment="1" applyProtection="1">
      <alignment horizontal="center"/>
      <protection locked="0"/>
    </xf>
    <xf numFmtId="2" fontId="1" fillId="13" borderId="9" xfId="0" applyNumberFormat="1" applyFont="1" applyFill="1" applyBorder="1" applyProtection="1"/>
    <xf numFmtId="166" fontId="1" fillId="13" borderId="9" xfId="0" applyNumberFormat="1" applyFont="1" applyFill="1" applyBorder="1" applyProtection="1"/>
    <xf numFmtId="0" fontId="1" fillId="13" borderId="0" xfId="0" applyFont="1" applyFill="1" applyBorder="1" applyAlignment="1" applyProtection="1"/>
    <xf numFmtId="0" fontId="1" fillId="13" borderId="0" xfId="0" applyFont="1" applyFill="1" applyBorder="1" applyProtection="1"/>
    <xf numFmtId="0" fontId="1" fillId="13" borderId="0" xfId="0" applyFont="1" applyFill="1" applyBorder="1"/>
    <xf numFmtId="2" fontId="1" fillId="13" borderId="9" xfId="0" quotePrefix="1" applyNumberFormat="1" applyFont="1" applyFill="1" applyBorder="1" applyProtection="1"/>
    <xf numFmtId="2" fontId="1" fillId="0" borderId="9" xfId="0" quotePrefix="1" applyNumberFormat="1" applyFont="1" applyFill="1" applyBorder="1" applyProtection="1"/>
    <xf numFmtId="166" fontId="1" fillId="13" borderId="8" xfId="0" applyNumberFormat="1" applyFont="1" applyFill="1" applyBorder="1" applyProtection="1"/>
    <xf numFmtId="165" fontId="1" fillId="3" borderId="22" xfId="0" applyNumberFormat="1" applyFont="1" applyFill="1" applyBorder="1" applyProtection="1"/>
    <xf numFmtId="165" fontId="1" fillId="16" borderId="22" xfId="0" applyNumberFormat="1" applyFont="1" applyFill="1" applyBorder="1" applyProtection="1"/>
    <xf numFmtId="2" fontId="1" fillId="14" borderId="17" xfId="0" applyNumberFormat="1" applyFont="1" applyFill="1" applyBorder="1" applyAlignment="1" applyProtection="1">
      <alignment horizontal="right"/>
    </xf>
    <xf numFmtId="167" fontId="3" fillId="6" borderId="15" xfId="0" applyNumberFormat="1" applyFont="1" applyFill="1" applyBorder="1" applyProtection="1"/>
    <xf numFmtId="166" fontId="1" fillId="18" borderId="9" xfId="0" applyNumberFormat="1" applyFont="1" applyFill="1" applyBorder="1" applyProtection="1">
      <protection locked="0"/>
    </xf>
    <xf numFmtId="2" fontId="3" fillId="18" borderId="12" xfId="0" applyNumberFormat="1" applyFont="1" applyFill="1" applyBorder="1" applyProtection="1"/>
    <xf numFmtId="166" fontId="3" fillId="18" borderId="9" xfId="0" applyNumberFormat="1" applyFont="1" applyFill="1" applyBorder="1" applyProtection="1">
      <protection locked="0"/>
    </xf>
    <xf numFmtId="0" fontId="6" fillId="13" borderId="21" xfId="0" applyFont="1" applyFill="1" applyBorder="1" applyProtection="1"/>
    <xf numFmtId="167" fontId="1" fillId="0" borderId="15" xfId="0" quotePrefix="1" applyNumberFormat="1" applyFont="1" applyBorder="1" applyProtection="1">
      <protection hidden="1"/>
    </xf>
    <xf numFmtId="2" fontId="3" fillId="2" borderId="15" xfId="0" applyNumberFormat="1" applyFont="1" applyFill="1" applyBorder="1" applyAlignment="1" applyProtection="1">
      <alignment horizontal="left"/>
      <protection hidden="1"/>
    </xf>
    <xf numFmtId="168" fontId="3" fillId="3" borderId="12" xfId="0" applyNumberFormat="1" applyFont="1" applyFill="1" applyBorder="1" applyAlignment="1" applyProtection="1">
      <alignment horizontal="center"/>
      <protection hidden="1"/>
    </xf>
    <xf numFmtId="168" fontId="3" fillId="4" borderId="12" xfId="0" applyNumberFormat="1" applyFont="1" applyFill="1" applyBorder="1" applyAlignment="1" applyProtection="1">
      <alignment horizontal="center"/>
      <protection hidden="1"/>
    </xf>
    <xf numFmtId="168" fontId="3" fillId="5" borderId="12" xfId="0" applyNumberFormat="1" applyFont="1" applyFill="1" applyBorder="1" applyAlignment="1" applyProtection="1">
      <alignment horizontal="center"/>
      <protection hidden="1"/>
    </xf>
    <xf numFmtId="2" fontId="3" fillId="5" borderId="12" xfId="0" applyNumberFormat="1" applyFont="1" applyFill="1" applyBorder="1" applyProtection="1">
      <protection hidden="1"/>
    </xf>
    <xf numFmtId="168" fontId="3" fillId="16" borderId="12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Border="1" applyProtection="1">
      <protection hidden="1"/>
    </xf>
    <xf numFmtId="2" fontId="1" fillId="0" borderId="9" xfId="0" quotePrefix="1" applyNumberFormat="1" applyFont="1" applyFill="1" applyBorder="1" applyProtection="1">
      <protection hidden="1"/>
    </xf>
    <xf numFmtId="18" fontId="3" fillId="6" borderId="7" xfId="0" applyNumberFormat="1" applyFont="1" applyFill="1" applyBorder="1" applyAlignment="1" applyProtection="1">
      <alignment horizontal="left"/>
      <protection hidden="1"/>
    </xf>
    <xf numFmtId="18" fontId="3" fillId="6" borderId="8" xfId="0" applyNumberFormat="1" applyFont="1" applyFill="1" applyBorder="1" applyAlignment="1" applyProtection="1">
      <alignment horizontal="center"/>
      <protection hidden="1"/>
    </xf>
    <xf numFmtId="165" fontId="3" fillId="6" borderId="22" xfId="0" applyNumberFormat="1" applyFont="1" applyFill="1" applyBorder="1" applyProtection="1">
      <protection hidden="1"/>
    </xf>
    <xf numFmtId="165" fontId="22" fillId="6" borderId="22" xfId="0" applyNumberFormat="1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Border="1" applyProtection="1">
      <protection hidden="1"/>
    </xf>
    <xf numFmtId="0" fontId="3" fillId="13" borderId="7" xfId="0" applyFont="1" applyFill="1" applyBorder="1" applyAlignment="1" applyProtection="1"/>
    <xf numFmtId="2" fontId="3" fillId="13" borderId="0" xfId="0" applyNumberFormat="1" applyFont="1" applyFill="1" applyBorder="1"/>
    <xf numFmtId="2" fontId="24" fillId="13" borderId="0" xfId="0" applyNumberFormat="1" applyFont="1" applyFill="1" applyBorder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3" fillId="0" borderId="9" xfId="0" applyFont="1" applyBorder="1" applyAlignment="1" applyProtection="1">
      <alignment horizontal="center"/>
      <protection hidden="1"/>
    </xf>
    <xf numFmtId="0" fontId="3" fillId="10" borderId="0" xfId="0" applyFont="1" applyFill="1" applyBorder="1" applyAlignment="1" applyProtection="1">
      <alignment wrapText="1"/>
    </xf>
    <xf numFmtId="0" fontId="3" fillId="10" borderId="8" xfId="0" applyFont="1" applyFill="1" applyBorder="1" applyAlignment="1" applyProtection="1">
      <alignment wrapText="1"/>
    </xf>
    <xf numFmtId="0" fontId="16" fillId="10" borderId="16" xfId="0" applyFont="1" applyFill="1" applyBorder="1" applyAlignment="1" applyProtection="1"/>
    <xf numFmtId="0" fontId="16" fillId="10" borderId="6" xfId="0" applyFont="1" applyFill="1" applyBorder="1" applyAlignment="1" applyProtection="1"/>
    <xf numFmtId="0" fontId="16" fillId="10" borderId="22" xfId="0" applyFont="1" applyFill="1" applyBorder="1" applyAlignment="1" applyProtection="1"/>
    <xf numFmtId="0" fontId="16" fillId="10" borderId="7" xfId="0" applyFont="1" applyFill="1" applyBorder="1" applyAlignment="1" applyProtection="1"/>
    <xf numFmtId="0" fontId="16" fillId="10" borderId="3" xfId="0" applyFont="1" applyFill="1" applyBorder="1" applyAlignment="1" applyProtection="1"/>
    <xf numFmtId="0" fontId="16" fillId="10" borderId="8" xfId="0" applyFont="1" applyFill="1" applyBorder="1" applyAlignment="1" applyProtection="1"/>
    <xf numFmtId="0" fontId="16" fillId="10" borderId="9" xfId="0" applyFont="1" applyFill="1" applyBorder="1"/>
    <xf numFmtId="0" fontId="17" fillId="10" borderId="7" xfId="0" applyFont="1" applyFill="1" applyBorder="1" applyAlignment="1"/>
    <xf numFmtId="0" fontId="17" fillId="10" borderId="8" xfId="0" applyFont="1" applyFill="1" applyBorder="1" applyAlignment="1"/>
    <xf numFmtId="164" fontId="3" fillId="2" borderId="9" xfId="0" applyNumberFormat="1" applyFont="1" applyFill="1" applyBorder="1" applyProtection="1">
      <protection hidden="1"/>
    </xf>
    <xf numFmtId="0" fontId="20" fillId="0" borderId="5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top" wrapText="1"/>
    </xf>
    <xf numFmtId="0" fontId="3" fillId="0" borderId="16" xfId="0" applyFont="1" applyBorder="1" applyAlignment="1" applyProtection="1">
      <alignment horizontal="center"/>
    </xf>
    <xf numFmtId="167" fontId="1" fillId="0" borderId="6" xfId="0" applyNumberFormat="1" applyFont="1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2" xfId="0" applyFont="1" applyBorder="1" applyAlignment="1" applyProtection="1">
      <alignment vertical="top" wrapText="1"/>
    </xf>
    <xf numFmtId="0" fontId="3" fillId="11" borderId="12" xfId="0" applyFont="1" applyFill="1" applyBorder="1" applyAlignment="1" applyProtection="1">
      <alignment horizontal="left" wrapText="1"/>
    </xf>
    <xf numFmtId="0" fontId="5" fillId="11" borderId="19" xfId="0" applyFont="1" applyFill="1" applyBorder="1" applyAlignment="1" applyProtection="1">
      <alignment wrapText="1"/>
    </xf>
    <xf numFmtId="165" fontId="3" fillId="19" borderId="22" xfId="0" applyNumberFormat="1" applyFont="1" applyFill="1" applyBorder="1" applyProtection="1">
      <protection hidden="1"/>
    </xf>
    <xf numFmtId="2" fontId="1" fillId="19" borderId="8" xfId="0" quotePrefix="1" applyNumberFormat="1" applyFont="1" applyFill="1" applyBorder="1" applyProtection="1">
      <protection hidden="1"/>
    </xf>
    <xf numFmtId="2" fontId="3" fillId="19" borderId="12" xfId="0" applyNumberFormat="1" applyFont="1" applyFill="1" applyBorder="1" applyProtection="1">
      <protection hidden="1"/>
    </xf>
    <xf numFmtId="165" fontId="1" fillId="19" borderId="15" xfId="0" applyNumberFormat="1" applyFont="1" applyFill="1" applyBorder="1" applyProtection="1">
      <protection hidden="1"/>
    </xf>
    <xf numFmtId="166" fontId="1" fillId="19" borderId="9" xfId="0" applyNumberFormat="1" applyFont="1" applyFill="1" applyBorder="1" applyProtection="1">
      <protection hidden="1"/>
    </xf>
    <xf numFmtId="166" fontId="3" fillId="19" borderId="12" xfId="0" applyNumberFormat="1" applyFont="1" applyFill="1" applyBorder="1" applyProtection="1">
      <protection hidden="1"/>
    </xf>
    <xf numFmtId="2" fontId="3" fillId="8" borderId="12" xfId="0" applyNumberFormat="1" applyFont="1" applyFill="1" applyBorder="1" applyProtection="1">
      <protection hidden="1"/>
    </xf>
    <xf numFmtId="18" fontId="22" fillId="19" borderId="12" xfId="0" applyNumberFormat="1" applyFont="1" applyFill="1" applyBorder="1" applyProtection="1">
      <protection hidden="1"/>
    </xf>
    <xf numFmtId="0" fontId="1" fillId="19" borderId="15" xfId="0" applyFont="1" applyFill="1" applyBorder="1" applyAlignment="1" applyProtection="1">
      <alignment horizontal="center"/>
      <protection hidden="1"/>
    </xf>
    <xf numFmtId="0" fontId="1" fillId="19" borderId="9" xfId="0" applyFont="1" applyFill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</xf>
    <xf numFmtId="0" fontId="14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3" fillId="0" borderId="0" xfId="0" applyFont="1" applyBorder="1" applyAlignment="1" applyProtection="1">
      <alignment horizontal="center"/>
      <protection hidden="1"/>
    </xf>
    <xf numFmtId="2" fontId="1" fillId="13" borderId="8" xfId="0" quotePrefix="1" applyNumberFormat="1" applyFont="1" applyFill="1" applyBorder="1" applyProtection="1">
      <protection hidden="1"/>
    </xf>
    <xf numFmtId="0" fontId="6" fillId="6" borderId="0" xfId="0" applyFont="1" applyFill="1" applyBorder="1" applyAlignment="1">
      <alignment horizontal="center"/>
    </xf>
    <xf numFmtId="2" fontId="1" fillId="6" borderId="17" xfId="0" applyNumberFormat="1" applyFont="1" applyFill="1" applyBorder="1" applyAlignment="1" applyProtection="1">
      <alignment horizontal="right"/>
      <protection hidden="1"/>
    </xf>
    <xf numFmtId="20" fontId="1" fillId="6" borderId="8" xfId="0" quotePrefix="1" applyNumberFormat="1" applyFont="1" applyFill="1" applyBorder="1" applyProtection="1"/>
    <xf numFmtId="0" fontId="28" fillId="0" borderId="0" xfId="0" applyFont="1" applyAlignment="1"/>
    <xf numFmtId="0" fontId="29" fillId="0" borderId="0" xfId="0" applyFont="1"/>
    <xf numFmtId="0" fontId="30" fillId="0" borderId="0" xfId="0" applyFont="1"/>
    <xf numFmtId="0" fontId="0" fillId="0" borderId="6" xfId="0" applyBorder="1"/>
    <xf numFmtId="0" fontId="0" fillId="0" borderId="9" xfId="0" applyBorder="1"/>
    <xf numFmtId="0" fontId="27" fillId="0" borderId="6" xfId="0" applyFont="1" applyBorder="1"/>
    <xf numFmtId="0" fontId="0" fillId="0" borderId="4" xfId="0" applyBorder="1"/>
    <xf numFmtId="0" fontId="0" fillId="0" borderId="22" xfId="0" applyBorder="1"/>
    <xf numFmtId="0" fontId="27" fillId="0" borderId="5" xfId="0" applyFont="1" applyBorder="1" applyAlignment="1">
      <alignment horizontal="center"/>
    </xf>
    <xf numFmtId="0" fontId="27" fillId="0" borderId="0" xfId="0" applyFont="1" applyBorder="1"/>
    <xf numFmtId="0" fontId="0" fillId="0" borderId="0" xfId="0" applyBorder="1"/>
    <xf numFmtId="0" fontId="27" fillId="0" borderId="0" xfId="0" applyFont="1" applyBorder="1" applyAlignment="1">
      <alignment horizontal="center"/>
    </xf>
    <xf numFmtId="0" fontId="0" fillId="0" borderId="24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10" fillId="0" borderId="0" xfId="0" applyFont="1" applyBorder="1" applyAlignment="1" applyProtection="1">
      <alignment horizontal="center"/>
    </xf>
    <xf numFmtId="20" fontId="3" fillId="19" borderId="9" xfId="0" applyNumberFormat="1" applyFont="1" applyFill="1" applyBorder="1" applyProtection="1">
      <protection hidden="1"/>
    </xf>
    <xf numFmtId="20" fontId="3" fillId="3" borderId="9" xfId="0" applyNumberFormat="1" applyFont="1" applyFill="1" applyBorder="1" applyProtection="1"/>
    <xf numFmtId="18" fontId="3" fillId="3" borderId="9" xfId="0" applyNumberFormat="1" applyFont="1" applyFill="1" applyBorder="1" applyProtection="1"/>
    <xf numFmtId="18" fontId="3" fillId="19" borderId="9" xfId="0" applyNumberFormat="1" applyFont="1" applyFill="1" applyBorder="1" applyProtection="1">
      <protection hidden="1"/>
    </xf>
    <xf numFmtId="18" fontId="3" fillId="4" borderId="9" xfId="0" applyNumberFormat="1" applyFont="1" applyFill="1" applyBorder="1" applyProtection="1"/>
    <xf numFmtId="18" fontId="3" fillId="5" borderId="9" xfId="0" applyNumberFormat="1" applyFont="1" applyFill="1" applyBorder="1" applyProtection="1"/>
    <xf numFmtId="2" fontId="0" fillId="0" borderId="0" xfId="0" applyNumberFormat="1"/>
    <xf numFmtId="0" fontId="0" fillId="0" borderId="3" xfId="0" applyBorder="1"/>
    <xf numFmtId="0" fontId="0" fillId="0" borderId="8" xfId="0" applyBorder="1"/>
    <xf numFmtId="2" fontId="0" fillId="0" borderId="9" xfId="0" applyNumberFormat="1" applyBorder="1"/>
    <xf numFmtId="0" fontId="27" fillId="0" borderId="16" xfId="0" applyFont="1" applyBorder="1"/>
    <xf numFmtId="0" fontId="27" fillId="0" borderId="22" xfId="0" applyFont="1" applyBorder="1"/>
    <xf numFmtId="0" fontId="27" fillId="0" borderId="7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2" fontId="3" fillId="19" borderId="9" xfId="0" quotePrefix="1" applyNumberFormat="1" applyFont="1" applyFill="1" applyBorder="1" applyProtection="1">
      <protection hidden="1"/>
    </xf>
    <xf numFmtId="2" fontId="0" fillId="19" borderId="0" xfId="0" applyNumberFormat="1" applyFill="1" applyProtection="1">
      <protection hidden="1"/>
    </xf>
    <xf numFmtId="0" fontId="0" fillId="0" borderId="0" xfId="0" applyProtection="1">
      <protection hidden="1"/>
    </xf>
    <xf numFmtId="0" fontId="1" fillId="12" borderId="0" xfId="0" applyFont="1" applyFill="1" applyBorder="1" applyProtection="1"/>
    <xf numFmtId="2" fontId="3" fillId="12" borderId="0" xfId="0" applyNumberFormat="1" applyFont="1" applyFill="1" applyBorder="1" applyProtection="1"/>
    <xf numFmtId="0" fontId="27" fillId="0" borderId="0" xfId="0" applyFont="1"/>
    <xf numFmtId="18" fontId="0" fillId="0" borderId="6" xfId="0" applyNumberFormat="1" applyBorder="1" applyAlignment="1"/>
    <xf numFmtId="0" fontId="0" fillId="0" borderId="6" xfId="0" applyBorder="1" applyAlignment="1"/>
    <xf numFmtId="165" fontId="0" fillId="0" borderId="0" xfId="0" applyNumberFormat="1" applyAlignment="1">
      <alignment horizontal="center"/>
    </xf>
    <xf numFmtId="0" fontId="0" fillId="0" borderId="0" xfId="0" quotePrefix="1"/>
    <xf numFmtId="20" fontId="0" fillId="0" borderId="0" xfId="0" applyNumberFormat="1" applyAlignment="1">
      <alignment horizontal="left"/>
    </xf>
    <xf numFmtId="2" fontId="3" fillId="17" borderId="0" xfId="0" applyNumberFormat="1" applyFont="1" applyFill="1" applyBorder="1" applyProtection="1"/>
    <xf numFmtId="0" fontId="1" fillId="21" borderId="0" xfId="0" applyFont="1" applyFill="1" applyBorder="1" applyProtection="1"/>
    <xf numFmtId="167" fontId="6" fillId="0" borderId="0" xfId="0" applyNumberFormat="1" applyFont="1" applyBorder="1"/>
    <xf numFmtId="0" fontId="3" fillId="22" borderId="9" xfId="0" applyFont="1" applyFill="1" applyBorder="1" applyAlignment="1" applyProtection="1">
      <alignment horizontal="left"/>
    </xf>
    <xf numFmtId="167" fontId="3" fillId="22" borderId="9" xfId="0" applyNumberFormat="1" applyFont="1" applyFill="1" applyBorder="1" applyAlignment="1" applyProtection="1">
      <alignment horizontal="left"/>
      <protection hidden="1"/>
    </xf>
    <xf numFmtId="2" fontId="1" fillId="0" borderId="9" xfId="0" quotePrefix="1" applyNumberFormat="1" applyFont="1" applyBorder="1" applyProtection="1">
      <protection hidden="1"/>
    </xf>
    <xf numFmtId="2" fontId="1" fillId="0" borderId="9" xfId="0" applyNumberFormat="1" applyFont="1" applyBorder="1" applyProtection="1">
      <protection hidden="1"/>
    </xf>
    <xf numFmtId="0" fontId="1" fillId="0" borderId="0" xfId="0" applyFont="1" applyBorder="1" applyProtection="1">
      <protection hidden="1"/>
    </xf>
    <xf numFmtId="2" fontId="1" fillId="0" borderId="17" xfId="0" applyNumberFormat="1" applyFont="1" applyBorder="1" applyAlignment="1" applyProtection="1">
      <protection hidden="1"/>
    </xf>
    <xf numFmtId="2" fontId="1" fillId="23" borderId="15" xfId="0" applyNumberFormat="1" applyFont="1" applyFill="1" applyBorder="1" applyAlignment="1" applyProtection="1">
      <alignment horizontal="center"/>
      <protection hidden="1"/>
    </xf>
    <xf numFmtId="2" fontId="1" fillId="23" borderId="9" xfId="0" applyNumberFormat="1" applyFont="1" applyFill="1" applyBorder="1" applyAlignment="1" applyProtection="1">
      <alignment horizontal="center"/>
      <protection hidden="1"/>
    </xf>
    <xf numFmtId="2" fontId="1" fillId="24" borderId="8" xfId="0" quotePrefix="1" applyNumberFormat="1" applyFont="1" applyFill="1" applyBorder="1" applyProtection="1">
      <protection hidden="1"/>
    </xf>
    <xf numFmtId="167" fontId="3" fillId="5" borderId="12" xfId="0" applyNumberFormat="1" applyFont="1" applyFill="1" applyBorder="1" applyAlignment="1" applyProtection="1">
      <alignment horizontal="center"/>
      <protection hidden="1"/>
    </xf>
    <xf numFmtId="166" fontId="3" fillId="19" borderId="10" xfId="0" applyNumberFormat="1" applyFont="1" applyFill="1" applyBorder="1" applyProtection="1">
      <protection hidden="1"/>
    </xf>
    <xf numFmtId="168" fontId="3" fillId="4" borderId="17" xfId="0" applyNumberFormat="1" applyFont="1" applyFill="1" applyBorder="1" applyAlignment="1" applyProtection="1">
      <alignment horizontal="center"/>
      <protection hidden="1"/>
    </xf>
    <xf numFmtId="167" fontId="3" fillId="0" borderId="0" xfId="0" applyNumberFormat="1" applyFont="1" applyFill="1" applyBorder="1" applyProtection="1">
      <protection hidden="1"/>
    </xf>
    <xf numFmtId="167" fontId="1" fillId="0" borderId="15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/>
    <xf numFmtId="165" fontId="3" fillId="13" borderId="22" xfId="0" applyNumberFormat="1" applyFont="1" applyFill="1" applyBorder="1" applyProtection="1">
      <protection hidden="1"/>
    </xf>
    <xf numFmtId="165" fontId="22" fillId="13" borderId="22" xfId="0" applyNumberFormat="1" applyFont="1" applyFill="1" applyBorder="1" applyProtection="1">
      <protection hidden="1"/>
    </xf>
    <xf numFmtId="0" fontId="1" fillId="0" borderId="0" xfId="0" applyFont="1" applyBorder="1" applyAlignment="1" applyProtection="1">
      <alignment horizontal="left" vertical="center" wrapText="1"/>
    </xf>
    <xf numFmtId="0" fontId="3" fillId="10" borderId="17" xfId="0" applyFont="1" applyFill="1" applyBorder="1" applyAlignment="1" applyProtection="1">
      <alignment vertical="center"/>
      <protection locked="0"/>
    </xf>
    <xf numFmtId="0" fontId="3" fillId="10" borderId="15" xfId="0" applyFont="1" applyFill="1" applyBorder="1" applyAlignment="1" applyProtection="1">
      <alignment vertical="center"/>
      <protection locked="0"/>
    </xf>
    <xf numFmtId="2" fontId="0" fillId="18" borderId="0" xfId="0" applyNumberFormat="1" applyFill="1" applyProtection="1">
      <protection hidden="1"/>
    </xf>
    <xf numFmtId="2" fontId="0" fillId="19" borderId="8" xfId="0" applyNumberFormat="1" applyFill="1" applyBorder="1" applyProtection="1">
      <protection hidden="1"/>
    </xf>
    <xf numFmtId="18" fontId="3" fillId="3" borderId="15" xfId="0" applyNumberFormat="1" applyFont="1" applyFill="1" applyBorder="1" applyProtection="1"/>
    <xf numFmtId="18" fontId="3" fillId="4" borderId="15" xfId="0" applyNumberFormat="1" applyFont="1" applyFill="1" applyBorder="1" applyProtection="1"/>
    <xf numFmtId="18" fontId="3" fillId="5" borderId="15" xfId="0" applyNumberFormat="1" applyFont="1" applyFill="1" applyBorder="1" applyProtection="1"/>
    <xf numFmtId="18" fontId="3" fillId="16" borderId="15" xfId="0" applyNumberFormat="1" applyFont="1" applyFill="1" applyBorder="1" applyProtection="1"/>
    <xf numFmtId="165" fontId="1" fillId="26" borderId="8" xfId="0" quotePrefix="1" applyNumberFormat="1" applyFont="1" applyFill="1" applyBorder="1" applyProtection="1">
      <protection hidden="1"/>
    </xf>
    <xf numFmtId="0" fontId="20" fillId="0" borderId="0" xfId="0" applyFont="1" applyBorder="1" applyAlignment="1" applyProtection="1">
      <alignment vertical="top" wrapText="1"/>
    </xf>
    <xf numFmtId="2" fontId="0" fillId="18" borderId="0" xfId="0" applyNumberFormat="1" applyFill="1" applyBorder="1" applyProtection="1">
      <protection hidden="1"/>
    </xf>
    <xf numFmtId="2" fontId="0" fillId="0" borderId="0" xfId="0" applyNumberFormat="1" applyProtection="1">
      <protection hidden="1"/>
    </xf>
    <xf numFmtId="167" fontId="34" fillId="0" borderId="9" xfId="0" applyNumberFormat="1" applyFont="1" applyFill="1" applyBorder="1" applyAlignment="1" applyProtection="1">
      <alignment horizontal="center"/>
      <protection hidden="1"/>
    </xf>
    <xf numFmtId="0" fontId="37" fillId="0" borderId="0" xfId="0" applyFont="1" applyBorder="1"/>
    <xf numFmtId="2" fontId="26" fillId="0" borderId="14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3" fillId="0" borderId="15" xfId="0" applyFont="1" applyBorder="1" applyAlignment="1" applyProtection="1">
      <alignment horizontal="center"/>
    </xf>
    <xf numFmtId="0" fontId="3" fillId="0" borderId="9" xfId="0" applyFont="1" applyBorder="1" applyAlignment="1" applyProtection="1"/>
    <xf numFmtId="0" fontId="21" fillId="0" borderId="5" xfId="0" applyFont="1" applyBorder="1" applyProtection="1"/>
    <xf numFmtId="0" fontId="21" fillId="0" borderId="0" xfId="0" applyFont="1" applyBorder="1" applyProtection="1"/>
    <xf numFmtId="0" fontId="24" fillId="0" borderId="5" xfId="0" applyFont="1" applyBorder="1" applyProtection="1"/>
    <xf numFmtId="0" fontId="4" fillId="0" borderId="0" xfId="0" applyFont="1" applyBorder="1" applyAlignment="1" applyProtection="1">
      <alignment horizontal="right"/>
    </xf>
    <xf numFmtId="0" fontId="25" fillId="0" borderId="3" xfId="0" applyFont="1" applyBorder="1" applyAlignment="1" applyProtection="1">
      <alignment horizontal="right"/>
    </xf>
    <xf numFmtId="0" fontId="24" fillId="0" borderId="0" xfId="0" applyFont="1" applyBorder="1" applyProtection="1"/>
    <xf numFmtId="0" fontId="38" fillId="0" borderId="0" xfId="0" applyFont="1"/>
    <xf numFmtId="2" fontId="3" fillId="12" borderId="0" xfId="0" applyNumberFormat="1" applyFont="1" applyFill="1" applyBorder="1" applyProtection="1">
      <protection hidden="1"/>
    </xf>
    <xf numFmtId="167" fontId="1" fillId="21" borderId="0" xfId="0" applyNumberFormat="1" applyFont="1" applyFill="1" applyBorder="1" applyProtection="1">
      <protection hidden="1"/>
    </xf>
    <xf numFmtId="2" fontId="3" fillId="25" borderId="0" xfId="0" applyNumberFormat="1" applyFont="1" applyFill="1" applyBorder="1" applyProtection="1">
      <protection hidden="1"/>
    </xf>
    <xf numFmtId="2" fontId="3" fillId="15" borderId="0" xfId="0" applyNumberFormat="1" applyFont="1" applyFill="1" applyBorder="1" applyProtection="1">
      <protection hidden="1"/>
    </xf>
    <xf numFmtId="0" fontId="32" fillId="0" borderId="9" xfId="0" applyFont="1" applyBorder="1"/>
    <xf numFmtId="0" fontId="41" fillId="0" borderId="0" xfId="0" applyFont="1"/>
    <xf numFmtId="167" fontId="38" fillId="0" borderId="0" xfId="0" applyNumberFormat="1" applyFont="1"/>
    <xf numFmtId="2" fontId="38" fillId="0" borderId="0" xfId="0" applyNumberFormat="1" applyFont="1"/>
    <xf numFmtId="2" fontId="38" fillId="19" borderId="0" xfId="0" applyNumberFormat="1" applyFont="1" applyFill="1"/>
    <xf numFmtId="0" fontId="38" fillId="0" borderId="0" xfId="0" applyFont="1" applyProtection="1">
      <protection hidden="1"/>
    </xf>
    <xf numFmtId="167" fontId="42" fillId="0" borderId="0" xfId="0" applyNumberFormat="1" applyFont="1" applyFill="1" applyBorder="1"/>
    <xf numFmtId="165" fontId="1" fillId="19" borderId="4" xfId="0" quotePrefix="1" applyNumberFormat="1" applyFont="1" applyFill="1" applyBorder="1" applyProtection="1">
      <protection hidden="1"/>
    </xf>
    <xf numFmtId="2" fontId="3" fillId="0" borderId="0" xfId="0" quotePrefix="1" applyNumberFormat="1" applyFont="1" applyFill="1" applyBorder="1" applyAlignment="1" applyProtection="1">
      <alignment horizontal="left"/>
      <protection hidden="1"/>
    </xf>
    <xf numFmtId="0" fontId="1" fillId="20" borderId="3" xfId="0" applyFont="1" applyFill="1" applyBorder="1"/>
    <xf numFmtId="2" fontId="1" fillId="19" borderId="8" xfId="0" quotePrefix="1" applyNumberFormat="1" applyFont="1" applyFill="1" applyBorder="1" applyAlignment="1" applyProtection="1">
      <alignment horizontal="center"/>
      <protection hidden="1"/>
    </xf>
    <xf numFmtId="0" fontId="3" fillId="5" borderId="28" xfId="0" applyFont="1" applyFill="1" applyBorder="1" applyAlignment="1" applyProtection="1">
      <alignment horizontal="right"/>
      <protection hidden="1"/>
    </xf>
    <xf numFmtId="167" fontId="3" fillId="3" borderId="28" xfId="0" applyNumberFormat="1" applyFont="1" applyFill="1" applyBorder="1" applyAlignment="1" applyProtection="1">
      <alignment horizontal="right"/>
      <protection hidden="1"/>
    </xf>
    <xf numFmtId="2" fontId="3" fillId="0" borderId="0" xfId="0" applyNumberFormat="1" applyFont="1" applyFill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0" fillId="0" borderId="5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top" wrapText="1"/>
    </xf>
    <xf numFmtId="0" fontId="20" fillId="0" borderId="5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5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2" fontId="1" fillId="19" borderId="3" xfId="0" quotePrefix="1" applyNumberFormat="1" applyFont="1" applyFill="1" applyBorder="1" applyProtection="1">
      <protection hidden="1"/>
    </xf>
    <xf numFmtId="2" fontId="3" fillId="19" borderId="3" xfId="0" quotePrefix="1" applyNumberFormat="1" applyFont="1" applyFill="1" applyBorder="1" applyProtection="1">
      <protection hidden="1"/>
    </xf>
    <xf numFmtId="2" fontId="1" fillId="19" borderId="1" xfId="0" applyNumberFormat="1" applyFont="1" applyFill="1" applyBorder="1" applyAlignment="1" applyProtection="1">
      <alignment horizontal="right"/>
      <protection hidden="1"/>
    </xf>
    <xf numFmtId="2" fontId="3" fillId="19" borderId="10" xfId="0" applyNumberFormat="1" applyFont="1" applyFill="1" applyBorder="1" applyProtection="1">
      <protection hidden="1"/>
    </xf>
    <xf numFmtId="166" fontId="3" fillId="19" borderId="11" xfId="0" applyNumberFormat="1" applyFont="1" applyFill="1" applyBorder="1" applyProtection="1">
      <protection hidden="1"/>
    </xf>
    <xf numFmtId="167" fontId="1" fillId="0" borderId="0" xfId="0" applyNumberFormat="1" applyFont="1" applyFill="1" applyBorder="1" applyProtection="1"/>
    <xf numFmtId="2" fontId="13" fillId="0" borderId="0" xfId="0" applyNumberFormat="1" applyFont="1" applyFill="1" applyBorder="1" applyProtection="1"/>
    <xf numFmtId="167" fontId="6" fillId="0" borderId="0" xfId="0" applyNumberFormat="1" applyFont="1" applyFill="1" applyBorder="1"/>
    <xf numFmtId="16" fontId="3" fillId="0" borderId="9" xfId="0" applyNumberFormat="1" applyFont="1" applyBorder="1" applyAlignment="1" applyProtection="1">
      <alignment horizontal="center"/>
      <protection locked="0"/>
    </xf>
    <xf numFmtId="16" fontId="3" fillId="0" borderId="15" xfId="0" applyNumberFormat="1" applyFont="1" applyBorder="1" applyAlignment="1" applyProtection="1">
      <alignment horizontal="center"/>
      <protection locked="0"/>
    </xf>
    <xf numFmtId="18" fontId="39" fillId="3" borderId="15" xfId="0" applyNumberFormat="1" applyFont="1" applyFill="1" applyBorder="1" applyProtection="1">
      <protection locked="0"/>
    </xf>
    <xf numFmtId="18" fontId="38" fillId="4" borderId="15" xfId="0" applyNumberFormat="1" applyFont="1" applyFill="1" applyBorder="1" applyProtection="1">
      <protection locked="0"/>
    </xf>
    <xf numFmtId="18" fontId="38" fillId="5" borderId="15" xfId="0" applyNumberFormat="1" applyFont="1" applyFill="1" applyBorder="1" applyProtection="1">
      <protection locked="0"/>
    </xf>
    <xf numFmtId="18" fontId="38" fillId="16" borderId="15" xfId="0" applyNumberFormat="1" applyFont="1" applyFill="1" applyBorder="1" applyProtection="1">
      <protection locked="0"/>
    </xf>
    <xf numFmtId="20" fontId="21" fillId="3" borderId="12" xfId="0" applyNumberFormat="1" applyFont="1" applyFill="1" applyBorder="1" applyAlignment="1" applyProtection="1">
      <alignment horizontal="center"/>
    </xf>
    <xf numFmtId="20" fontId="21" fillId="19" borderId="12" xfId="0" applyNumberFormat="1" applyFont="1" applyFill="1" applyBorder="1" applyAlignment="1" applyProtection="1">
      <alignment horizontal="center"/>
      <protection hidden="1"/>
    </xf>
    <xf numFmtId="18" fontId="21" fillId="3" borderId="12" xfId="0" applyNumberFormat="1" applyFont="1" applyFill="1" applyBorder="1" applyAlignment="1" applyProtection="1">
      <alignment horizontal="center"/>
    </xf>
    <xf numFmtId="18" fontId="21" fillId="19" borderId="12" xfId="0" applyNumberFormat="1" applyFont="1" applyFill="1" applyBorder="1" applyAlignment="1" applyProtection="1">
      <alignment horizontal="center"/>
      <protection hidden="1"/>
    </xf>
    <xf numFmtId="18" fontId="21" fillId="4" borderId="12" xfId="0" applyNumberFormat="1" applyFont="1" applyFill="1" applyBorder="1" applyAlignment="1" applyProtection="1">
      <alignment horizontal="center"/>
    </xf>
    <xf numFmtId="18" fontId="21" fillId="5" borderId="12" xfId="0" applyNumberFormat="1" applyFont="1" applyFill="1" applyBorder="1" applyAlignment="1" applyProtection="1">
      <alignment horizontal="center"/>
    </xf>
    <xf numFmtId="18" fontId="21" fillId="16" borderId="12" xfId="0" applyNumberFormat="1" applyFont="1" applyFill="1" applyBorder="1" applyAlignment="1" applyProtection="1">
      <alignment horizontal="center"/>
    </xf>
    <xf numFmtId="2" fontId="21" fillId="19" borderId="9" xfId="0" quotePrefix="1" applyNumberFormat="1" applyFont="1" applyFill="1" applyBorder="1" applyAlignment="1" applyProtection="1">
      <alignment horizontal="center"/>
      <protection hidden="1"/>
    </xf>
    <xf numFmtId="2" fontId="21" fillId="4" borderId="9" xfId="0" quotePrefix="1" applyNumberFormat="1" applyFont="1" applyFill="1" applyBorder="1" applyAlignment="1" applyProtection="1">
      <alignment horizontal="center"/>
      <protection hidden="1"/>
    </xf>
    <xf numFmtId="2" fontId="21" fillId="5" borderId="9" xfId="0" quotePrefix="1" applyNumberFormat="1" applyFont="1" applyFill="1" applyBorder="1" applyAlignment="1" applyProtection="1">
      <alignment horizontal="center"/>
      <protection hidden="1"/>
    </xf>
    <xf numFmtId="2" fontId="21" fillId="13" borderId="8" xfId="0" quotePrefix="1" applyNumberFormat="1" applyFont="1" applyFill="1" applyBorder="1" applyProtection="1">
      <protection hidden="1"/>
    </xf>
    <xf numFmtId="166" fontId="21" fillId="19" borderId="9" xfId="0" applyNumberFormat="1" applyFont="1" applyFill="1" applyBorder="1" applyProtection="1">
      <protection hidden="1"/>
    </xf>
    <xf numFmtId="0" fontId="21" fillId="13" borderId="0" xfId="0" applyFont="1" applyFill="1" applyBorder="1" applyProtection="1">
      <protection hidden="1"/>
    </xf>
    <xf numFmtId="166" fontId="21" fillId="13" borderId="9" xfId="0" applyNumberFormat="1" applyFont="1" applyFill="1" applyBorder="1" applyProtection="1">
      <protection hidden="1"/>
    </xf>
    <xf numFmtId="166" fontId="21" fillId="0" borderId="12" xfId="0" applyNumberFormat="1" applyFont="1" applyFill="1" applyBorder="1" applyProtection="1"/>
    <xf numFmtId="0" fontId="21" fillId="19" borderId="12" xfId="0" applyFont="1" applyFill="1" applyBorder="1" applyProtection="1">
      <protection hidden="1"/>
    </xf>
    <xf numFmtId="0" fontId="21" fillId="0" borderId="12" xfId="0" applyFont="1" applyBorder="1" applyProtection="1"/>
    <xf numFmtId="0" fontId="21" fillId="3" borderId="12" xfId="0" applyFont="1" applyFill="1" applyBorder="1" applyAlignment="1" applyProtection="1">
      <alignment horizontal="center"/>
    </xf>
    <xf numFmtId="2" fontId="21" fillId="19" borderId="12" xfId="0" applyNumberFormat="1" applyFont="1" applyFill="1" applyBorder="1" applyProtection="1">
      <protection hidden="1"/>
    </xf>
    <xf numFmtId="0" fontId="21" fillId="19" borderId="21" xfId="0" applyFont="1" applyFill="1" applyBorder="1" applyProtection="1">
      <protection hidden="1"/>
    </xf>
    <xf numFmtId="0" fontId="21" fillId="4" borderId="12" xfId="0" applyFont="1" applyFill="1" applyBorder="1" applyAlignment="1" applyProtection="1">
      <alignment horizontal="center"/>
    </xf>
    <xf numFmtId="0" fontId="21" fillId="5" borderId="12" xfId="0" applyFont="1" applyFill="1" applyBorder="1" applyAlignment="1" applyProtection="1">
      <alignment horizontal="center"/>
    </xf>
    <xf numFmtId="2" fontId="21" fillId="19" borderId="12" xfId="0" applyNumberFormat="1" applyFont="1" applyFill="1" applyBorder="1" applyAlignment="1" applyProtection="1">
      <alignment horizontal="center"/>
      <protection hidden="1"/>
    </xf>
    <xf numFmtId="166" fontId="21" fillId="19" borderId="12" xfId="0" applyNumberFormat="1" applyFont="1" applyFill="1" applyBorder="1" applyProtection="1">
      <protection hidden="1"/>
    </xf>
    <xf numFmtId="168" fontId="21" fillId="6" borderId="12" xfId="0" applyNumberFormat="1" applyFont="1" applyFill="1" applyBorder="1" applyAlignment="1" applyProtection="1">
      <alignment horizontal="center"/>
      <protection hidden="1"/>
    </xf>
    <xf numFmtId="2" fontId="21" fillId="6" borderId="12" xfId="0" applyNumberFormat="1" applyFont="1" applyFill="1" applyBorder="1" applyProtection="1">
      <protection hidden="1"/>
    </xf>
    <xf numFmtId="167" fontId="21" fillId="0" borderId="15" xfId="0" applyNumberFormat="1" applyFont="1" applyBorder="1" applyAlignment="1" applyProtection="1">
      <alignment horizontal="center"/>
      <protection hidden="1"/>
    </xf>
    <xf numFmtId="2" fontId="21" fillId="19" borderId="8" xfId="0" quotePrefix="1" applyNumberFormat="1" applyFont="1" applyFill="1" applyBorder="1" applyAlignment="1" applyProtection="1">
      <alignment horizontal="center"/>
      <protection hidden="1"/>
    </xf>
    <xf numFmtId="2" fontId="21" fillId="6" borderId="8" xfId="0" quotePrefix="1" applyNumberFormat="1" applyFont="1" applyFill="1" applyBorder="1" applyAlignment="1" applyProtection="1">
      <alignment horizontal="center"/>
      <protection hidden="1"/>
    </xf>
    <xf numFmtId="2" fontId="21" fillId="8" borderId="8" xfId="0" quotePrefix="1" applyNumberFormat="1" applyFont="1" applyFill="1" applyBorder="1" applyAlignment="1" applyProtection="1">
      <alignment horizontal="center"/>
      <protection hidden="1"/>
    </xf>
    <xf numFmtId="167" fontId="21" fillId="16" borderId="15" xfId="0" applyNumberFormat="1" applyFont="1" applyFill="1" applyBorder="1" applyAlignment="1" applyProtection="1">
      <alignment horizontal="center"/>
      <protection hidden="1"/>
    </xf>
    <xf numFmtId="167" fontId="21" fillId="16" borderId="25" xfId="0" applyNumberFormat="1" applyFont="1" applyFill="1" applyBorder="1" applyAlignment="1" applyProtection="1">
      <alignment horizontal="center"/>
      <protection hidden="1"/>
    </xf>
    <xf numFmtId="2" fontId="21" fillId="6" borderId="17" xfId="0" applyNumberFormat="1" applyFont="1" applyFill="1" applyBorder="1" applyAlignment="1" applyProtection="1">
      <alignment horizontal="right"/>
      <protection hidden="1"/>
    </xf>
    <xf numFmtId="20" fontId="21" fillId="6" borderId="8" xfId="0" quotePrefix="1" applyNumberFormat="1" applyFont="1" applyFill="1" applyBorder="1" applyProtection="1">
      <protection hidden="1"/>
    </xf>
    <xf numFmtId="168" fontId="21" fillId="3" borderId="12" xfId="0" applyNumberFormat="1" applyFont="1" applyFill="1" applyBorder="1" applyAlignment="1" applyProtection="1">
      <alignment horizontal="center"/>
      <protection hidden="1"/>
    </xf>
    <xf numFmtId="168" fontId="21" fillId="4" borderId="12" xfId="0" applyNumberFormat="1" applyFont="1" applyFill="1" applyBorder="1" applyAlignment="1" applyProtection="1">
      <alignment horizontal="center"/>
      <protection hidden="1"/>
    </xf>
    <xf numFmtId="168" fontId="21" fillId="5" borderId="12" xfId="0" applyNumberFormat="1" applyFont="1" applyFill="1" applyBorder="1" applyAlignment="1" applyProtection="1">
      <alignment horizontal="center"/>
      <protection hidden="1"/>
    </xf>
    <xf numFmtId="168" fontId="21" fillId="16" borderId="12" xfId="0" applyNumberFormat="1" applyFont="1" applyFill="1" applyBorder="1" applyAlignment="1" applyProtection="1">
      <alignment horizontal="center"/>
      <protection hidden="1"/>
    </xf>
    <xf numFmtId="2" fontId="21" fillId="0" borderId="0" xfId="0" applyNumberFormat="1" applyFont="1" applyFill="1" applyBorder="1" applyProtection="1"/>
    <xf numFmtId="2" fontId="21" fillId="3" borderId="0" xfId="0" applyNumberFormat="1" applyFont="1" applyFill="1" applyBorder="1" applyProtection="1"/>
    <xf numFmtId="166" fontId="21" fillId="4" borderId="0" xfId="0" applyNumberFormat="1" applyFont="1" applyFill="1" applyBorder="1" applyProtection="1"/>
    <xf numFmtId="2" fontId="21" fillId="5" borderId="12" xfId="0" applyNumberFormat="1" applyFont="1" applyFill="1" applyBorder="1" applyAlignment="1" applyProtection="1">
      <alignment horizontal="center"/>
      <protection hidden="1"/>
    </xf>
    <xf numFmtId="166" fontId="21" fillId="16" borderId="12" xfId="0" applyNumberFormat="1" applyFont="1" applyFill="1" applyBorder="1" applyProtection="1">
      <protection hidden="1"/>
    </xf>
    <xf numFmtId="2" fontId="21" fillId="19" borderId="8" xfId="0" quotePrefix="1" applyNumberFormat="1" applyFont="1" applyFill="1" applyBorder="1" applyProtection="1">
      <protection hidden="1"/>
    </xf>
    <xf numFmtId="2" fontId="21" fillId="19" borderId="30" xfId="0" quotePrefix="1" applyNumberFormat="1" applyFont="1" applyFill="1" applyBorder="1" applyAlignment="1" applyProtection="1">
      <alignment horizontal="center"/>
      <protection hidden="1"/>
    </xf>
    <xf numFmtId="2" fontId="21" fillId="14" borderId="30" xfId="0" quotePrefix="1" applyNumberFormat="1" applyFont="1" applyFill="1" applyBorder="1" applyAlignment="1" applyProtection="1">
      <alignment horizontal="center"/>
      <protection hidden="1"/>
    </xf>
    <xf numFmtId="0" fontId="3" fillId="13" borderId="7" xfId="0" applyFont="1" applyFill="1" applyBorder="1" applyAlignment="1" applyProtection="1">
      <alignment horizontal="center"/>
    </xf>
    <xf numFmtId="0" fontId="3" fillId="13" borderId="0" xfId="0" applyFont="1" applyFill="1" applyBorder="1" applyAlignment="1" applyProtection="1">
      <alignment horizontal="center"/>
    </xf>
    <xf numFmtId="2" fontId="21" fillId="13" borderId="30" xfId="0" quotePrefix="1" applyNumberFormat="1" applyFont="1" applyFill="1" applyBorder="1" applyAlignment="1" applyProtection="1">
      <alignment horizontal="center"/>
      <protection hidden="1"/>
    </xf>
    <xf numFmtId="2" fontId="21" fillId="13" borderId="0" xfId="0" quotePrefix="1" applyNumberFormat="1" applyFont="1" applyFill="1" applyBorder="1" applyAlignment="1" applyProtection="1">
      <alignment horizontal="center"/>
      <protection hidden="1"/>
    </xf>
    <xf numFmtId="2" fontId="21" fillId="27" borderId="0" xfId="0" quotePrefix="1" applyNumberFormat="1" applyFont="1" applyFill="1" applyBorder="1" applyAlignment="1" applyProtection="1">
      <alignment horizontal="center"/>
      <protection hidden="1"/>
    </xf>
    <xf numFmtId="2" fontId="21" fillId="27" borderId="30" xfId="0" quotePrefix="1" applyNumberFormat="1" applyFont="1" applyFill="1" applyBorder="1" applyAlignment="1" applyProtection="1">
      <alignment horizontal="center"/>
      <protection hidden="1"/>
    </xf>
    <xf numFmtId="2" fontId="21" fillId="0" borderId="0" xfId="0" quotePrefix="1" applyNumberFormat="1" applyFont="1" applyFill="1" applyBorder="1" applyAlignment="1" applyProtection="1">
      <alignment horizontal="center"/>
      <protection hidden="1"/>
    </xf>
    <xf numFmtId="2" fontId="21" fillId="0" borderId="30" xfId="0" quotePrefix="1" applyNumberFormat="1" applyFont="1" applyFill="1" applyBorder="1" applyAlignment="1" applyProtection="1">
      <alignment horizontal="center"/>
      <protection hidden="1"/>
    </xf>
    <xf numFmtId="2" fontId="21" fillId="13" borderId="4" xfId="0" quotePrefix="1" applyNumberFormat="1" applyFont="1" applyFill="1" applyBorder="1" applyAlignment="1" applyProtection="1">
      <alignment horizontal="center"/>
      <protection hidden="1"/>
    </xf>
    <xf numFmtId="0" fontId="3" fillId="13" borderId="7" xfId="0" applyFont="1" applyFill="1" applyBorder="1" applyAlignment="1" applyProtection="1">
      <protection hidden="1"/>
    </xf>
    <xf numFmtId="2" fontId="3" fillId="13" borderId="0" xfId="0" applyNumberFormat="1" applyFont="1" applyFill="1" applyBorder="1" applyProtection="1">
      <protection hidden="1"/>
    </xf>
    <xf numFmtId="0" fontId="6" fillId="13" borderId="0" xfId="0" applyFont="1" applyFill="1" applyBorder="1" applyProtection="1">
      <protection hidden="1"/>
    </xf>
    <xf numFmtId="0" fontId="3" fillId="13" borderId="1" xfId="0" applyFont="1" applyFill="1" applyBorder="1" applyAlignment="1" applyProtection="1">
      <protection hidden="1"/>
    </xf>
    <xf numFmtId="2" fontId="3" fillId="28" borderId="0" xfId="0" applyNumberFormat="1" applyFont="1" applyFill="1" applyBorder="1" applyProtection="1">
      <protection hidden="1"/>
    </xf>
    <xf numFmtId="2" fontId="21" fillId="13" borderId="0" xfId="0" applyNumberFormat="1" applyFont="1" applyFill="1" applyBorder="1" applyAlignment="1" applyProtection="1">
      <alignment horizontal="center"/>
      <protection hidden="1"/>
    </xf>
    <xf numFmtId="0" fontId="6" fillId="28" borderId="0" xfId="0" applyFont="1" applyFill="1" applyBorder="1" applyProtection="1">
      <protection hidden="1"/>
    </xf>
    <xf numFmtId="165" fontId="1" fillId="13" borderId="4" xfId="0" applyNumberFormat="1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13" borderId="0" xfId="0" applyFont="1" applyFill="1" applyBorder="1" applyProtection="1">
      <protection hidden="1"/>
    </xf>
    <xf numFmtId="0" fontId="25" fillId="27" borderId="0" xfId="0" applyFont="1" applyFill="1" applyBorder="1" applyAlignment="1" applyProtection="1">
      <alignment horizontal="center"/>
      <protection hidden="1"/>
    </xf>
    <xf numFmtId="0" fontId="17" fillId="27" borderId="0" xfId="0" applyFont="1" applyFill="1" applyBorder="1" applyProtection="1">
      <protection hidden="1"/>
    </xf>
    <xf numFmtId="2" fontId="3" fillId="18" borderId="0" xfId="0" quotePrefix="1" applyNumberFormat="1" applyFont="1" applyFill="1" applyBorder="1" applyAlignment="1" applyProtection="1">
      <alignment horizontal="right"/>
      <protection hidden="1"/>
    </xf>
    <xf numFmtId="2" fontId="3" fillId="14" borderId="15" xfId="0" quotePrefix="1" applyNumberFormat="1" applyFont="1" applyFill="1" applyBorder="1" applyAlignment="1" applyProtection="1">
      <alignment horizontal="right"/>
      <protection hidden="1"/>
    </xf>
    <xf numFmtId="2" fontId="3" fillId="18" borderId="15" xfId="0" quotePrefix="1" applyNumberFormat="1" applyFont="1" applyFill="1" applyBorder="1" applyAlignment="1" applyProtection="1">
      <alignment horizontal="right"/>
      <protection hidden="1"/>
    </xf>
    <xf numFmtId="2" fontId="3" fillId="18" borderId="25" xfId="0" quotePrefix="1" applyNumberFormat="1" applyFont="1" applyFill="1" applyBorder="1" applyAlignment="1" applyProtection="1">
      <alignment horizontal="right"/>
      <protection hidden="1"/>
    </xf>
    <xf numFmtId="2" fontId="3" fillId="14" borderId="25" xfId="0" quotePrefix="1" applyNumberFormat="1" applyFont="1" applyFill="1" applyBorder="1" applyAlignment="1" applyProtection="1">
      <alignment horizontal="right"/>
      <protection hidden="1"/>
    </xf>
    <xf numFmtId="2" fontId="3" fillId="5" borderId="28" xfId="0" applyNumberFormat="1" applyFont="1" applyFill="1" applyBorder="1" applyAlignment="1" applyProtection="1">
      <alignment horizontal="right"/>
      <protection hidden="1"/>
    </xf>
    <xf numFmtId="0" fontId="17" fillId="0" borderId="0" xfId="0" applyFont="1" applyBorder="1" applyProtection="1"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165" fontId="1" fillId="26" borderId="8" xfId="0" applyNumberFormat="1" applyFont="1" applyFill="1" applyBorder="1" applyProtection="1">
      <protection hidden="1"/>
    </xf>
    <xf numFmtId="0" fontId="43" fillId="0" borderId="0" xfId="0" applyFont="1"/>
    <xf numFmtId="0" fontId="24" fillId="0" borderId="0" xfId="0" applyFont="1" applyBorder="1"/>
    <xf numFmtId="2" fontId="4" fillId="19" borderId="26" xfId="0" quotePrefix="1" applyNumberFormat="1" applyFont="1" applyFill="1" applyBorder="1" applyAlignment="1" applyProtection="1">
      <alignment horizontal="center"/>
      <protection hidden="1"/>
    </xf>
    <xf numFmtId="165" fontId="1" fillId="19" borderId="9" xfId="0" applyNumberFormat="1" applyFont="1" applyFill="1" applyBorder="1" applyProtection="1">
      <protection hidden="1"/>
    </xf>
    <xf numFmtId="18" fontId="39" fillId="3" borderId="9" xfId="0" applyNumberFormat="1" applyFont="1" applyFill="1" applyBorder="1" applyProtection="1">
      <protection locked="0"/>
    </xf>
    <xf numFmtId="18" fontId="38" fillId="4" borderId="9" xfId="0" applyNumberFormat="1" applyFont="1" applyFill="1" applyBorder="1" applyProtection="1">
      <protection locked="0"/>
    </xf>
    <xf numFmtId="18" fontId="38" fillId="5" borderId="9" xfId="0" applyNumberFormat="1" applyFont="1" applyFill="1" applyBorder="1" applyProtection="1">
      <protection locked="0"/>
    </xf>
    <xf numFmtId="18" fontId="38" fillId="16" borderId="9" xfId="0" applyNumberFormat="1" applyFont="1" applyFill="1" applyBorder="1" applyProtection="1">
      <protection locked="0"/>
    </xf>
    <xf numFmtId="165" fontId="1" fillId="19" borderId="12" xfId="0" applyNumberFormat="1" applyFont="1" applyFill="1" applyBorder="1" applyProtection="1">
      <protection hidden="1"/>
    </xf>
    <xf numFmtId="18" fontId="39" fillId="3" borderId="12" xfId="0" applyNumberFormat="1" applyFont="1" applyFill="1" applyBorder="1" applyProtection="1">
      <protection locked="0"/>
    </xf>
    <xf numFmtId="18" fontId="38" fillId="4" borderId="12" xfId="0" applyNumberFormat="1" applyFont="1" applyFill="1" applyBorder="1" applyProtection="1">
      <protection locked="0"/>
    </xf>
    <xf numFmtId="18" fontId="38" fillId="5" borderId="12" xfId="0" applyNumberFormat="1" applyFont="1" applyFill="1" applyBorder="1" applyProtection="1">
      <protection locked="0"/>
    </xf>
    <xf numFmtId="18" fontId="38" fillId="16" borderId="12" xfId="0" applyNumberFormat="1" applyFont="1" applyFill="1" applyBorder="1" applyProtection="1">
      <protection locked="0"/>
    </xf>
    <xf numFmtId="2" fontId="23" fillId="17" borderId="0" xfId="0" applyNumberFormat="1" applyFont="1" applyFill="1" applyBorder="1" applyProtection="1"/>
    <xf numFmtId="2" fontId="23" fillId="12" borderId="0" xfId="0" applyNumberFormat="1" applyFont="1" applyFill="1" applyBorder="1" applyProtection="1">
      <protection hidden="1"/>
    </xf>
    <xf numFmtId="0" fontId="1" fillId="15" borderId="0" xfId="0" applyFont="1" applyFill="1" applyBorder="1" applyAlignment="1">
      <alignment horizontal="right"/>
    </xf>
    <xf numFmtId="2" fontId="1" fillId="19" borderId="36" xfId="0" applyNumberFormat="1" applyFont="1" applyFill="1" applyBorder="1" applyAlignment="1" applyProtection="1">
      <protection hidden="1"/>
    </xf>
    <xf numFmtId="166" fontId="1" fillId="19" borderId="15" xfId="0" applyNumberFormat="1" applyFont="1" applyFill="1" applyBorder="1" applyProtection="1">
      <protection hidden="1"/>
    </xf>
    <xf numFmtId="2" fontId="1" fillId="19" borderId="12" xfId="0" quotePrefix="1" applyNumberFormat="1" applyFont="1" applyFill="1" applyBorder="1" applyProtection="1">
      <protection hidden="1"/>
    </xf>
    <xf numFmtId="2" fontId="13" fillId="19" borderId="35" xfId="0" applyNumberFormat="1" applyFont="1" applyFill="1" applyBorder="1" applyProtection="1">
      <protection hidden="1"/>
    </xf>
    <xf numFmtId="2" fontId="20" fillId="19" borderId="12" xfId="0" applyNumberFormat="1" applyFont="1" applyFill="1" applyBorder="1" applyProtection="1">
      <protection hidden="1"/>
    </xf>
    <xf numFmtId="0" fontId="0" fillId="10" borderId="3" xfId="0" applyFill="1" applyBorder="1" applyAlignment="1">
      <alignment wrapText="1"/>
    </xf>
    <xf numFmtId="0" fontId="1" fillId="0" borderId="6" xfId="0" applyFont="1" applyFill="1" applyBorder="1" applyProtection="1"/>
    <xf numFmtId="2" fontId="1" fillId="19" borderId="36" xfId="0" applyNumberFormat="1" applyFont="1" applyFill="1" applyBorder="1" applyProtection="1">
      <protection hidden="1"/>
    </xf>
    <xf numFmtId="0" fontId="9" fillId="9" borderId="0" xfId="0" applyFont="1" applyFill="1" applyBorder="1" applyAlignment="1">
      <alignment horizontal="right"/>
    </xf>
    <xf numFmtId="2" fontId="3" fillId="9" borderId="0" xfId="0" applyNumberFormat="1" applyFont="1" applyFill="1" applyBorder="1" applyProtection="1"/>
    <xf numFmtId="0" fontId="1" fillId="9" borderId="0" xfId="0" applyFont="1" applyFill="1" applyBorder="1" applyProtection="1"/>
    <xf numFmtId="0" fontId="1" fillId="9" borderId="0" xfId="0" applyFont="1" applyFill="1" applyBorder="1" applyAlignment="1" applyProtection="1">
      <alignment horizontal="right"/>
    </xf>
    <xf numFmtId="2" fontId="1" fillId="0" borderId="6" xfId="0" applyNumberFormat="1" applyFont="1" applyFill="1" applyBorder="1" applyProtection="1"/>
    <xf numFmtId="2" fontId="23" fillId="0" borderId="0" xfId="0" applyNumberFormat="1" applyFont="1" applyFill="1" applyBorder="1" applyProtection="1">
      <protection hidden="1"/>
    </xf>
    <xf numFmtId="2" fontId="21" fillId="0" borderId="26" xfId="0" applyNumberFormat="1" applyFont="1" applyFill="1" applyBorder="1" applyProtection="1"/>
    <xf numFmtId="2" fontId="1" fillId="19" borderId="35" xfId="0" quotePrefix="1" applyNumberFormat="1" applyFont="1" applyFill="1" applyBorder="1" applyProtection="1">
      <protection hidden="1"/>
    </xf>
    <xf numFmtId="2" fontId="1" fillId="19" borderId="36" xfId="0" quotePrefix="1" applyNumberFormat="1" applyFont="1" applyFill="1" applyBorder="1" applyProtection="1">
      <protection hidden="1"/>
    </xf>
    <xf numFmtId="2" fontId="1" fillId="19" borderId="37" xfId="0" quotePrefix="1" applyNumberFormat="1" applyFont="1" applyFill="1" applyBorder="1" applyProtection="1">
      <protection hidden="1"/>
    </xf>
    <xf numFmtId="2" fontId="1" fillId="0" borderId="15" xfId="0" quotePrefix="1" applyNumberFormat="1" applyFont="1" applyBorder="1" applyProtection="1">
      <protection hidden="1"/>
    </xf>
    <xf numFmtId="2" fontId="13" fillId="19" borderId="35" xfId="0" quotePrefix="1" applyNumberFormat="1" applyFont="1" applyFill="1" applyBorder="1" applyProtection="1">
      <protection hidden="1"/>
    </xf>
    <xf numFmtId="0" fontId="44" fillId="0" borderId="0" xfId="0" applyFont="1" applyFill="1" applyBorder="1" applyAlignment="1" applyProtection="1"/>
    <xf numFmtId="0" fontId="45" fillId="0" borderId="0" xfId="0" applyFont="1" applyBorder="1"/>
    <xf numFmtId="0" fontId="24" fillId="0" borderId="3" xfId="0" applyFont="1" applyBorder="1" applyAlignment="1" applyProtection="1">
      <alignment vertical="top"/>
    </xf>
    <xf numFmtId="0" fontId="1" fillId="0" borderId="1" xfId="0" applyFont="1" applyBorder="1"/>
    <xf numFmtId="167" fontId="25" fillId="11" borderId="9" xfId="0" applyNumberFormat="1" applyFont="1" applyFill="1" applyBorder="1" applyAlignment="1" applyProtection="1">
      <alignment horizontal="right"/>
      <protection locked="0"/>
    </xf>
    <xf numFmtId="167" fontId="25" fillId="3" borderId="12" xfId="0" applyNumberFormat="1" applyFont="1" applyFill="1" applyBorder="1" applyAlignment="1" applyProtection="1">
      <alignment horizontal="center"/>
      <protection hidden="1"/>
    </xf>
    <xf numFmtId="167" fontId="25" fillId="4" borderId="12" xfId="0" applyNumberFormat="1" applyFont="1" applyFill="1" applyBorder="1" applyAlignment="1" applyProtection="1">
      <alignment horizontal="center"/>
      <protection hidden="1"/>
    </xf>
    <xf numFmtId="167" fontId="25" fillId="5" borderId="12" xfId="0" applyNumberFormat="1" applyFont="1" applyFill="1" applyBorder="1" applyAlignment="1" applyProtection="1">
      <alignment horizontal="center"/>
      <protection hidden="1"/>
    </xf>
    <xf numFmtId="167" fontId="25" fillId="16" borderId="12" xfId="0" applyNumberFormat="1" applyFont="1" applyFill="1" applyBorder="1" applyAlignment="1" applyProtection="1">
      <alignment horizontal="center"/>
      <protection hidden="1"/>
    </xf>
    <xf numFmtId="2" fontId="25" fillId="14" borderId="9" xfId="0" quotePrefix="1" applyNumberFormat="1" applyFont="1" applyFill="1" applyBorder="1" applyAlignment="1" applyProtection="1">
      <alignment horizontal="center"/>
      <protection hidden="1"/>
    </xf>
    <xf numFmtId="2" fontId="25" fillId="4" borderId="9" xfId="0" quotePrefix="1" applyNumberFormat="1" applyFont="1" applyFill="1" applyBorder="1" applyAlignment="1" applyProtection="1">
      <alignment horizontal="center"/>
      <protection hidden="1"/>
    </xf>
    <xf numFmtId="2" fontId="25" fillId="5" borderId="9" xfId="0" quotePrefix="1" applyNumberFormat="1" applyFont="1" applyFill="1" applyBorder="1" applyAlignment="1" applyProtection="1">
      <alignment horizontal="center"/>
      <protection hidden="1"/>
    </xf>
    <xf numFmtId="2" fontId="25" fillId="16" borderId="9" xfId="0" quotePrefix="1" applyNumberFormat="1" applyFont="1" applyFill="1" applyBorder="1" applyAlignment="1" applyProtection="1">
      <alignment horizontal="center"/>
      <protection hidden="1"/>
    </xf>
    <xf numFmtId="167" fontId="24" fillId="6" borderId="15" xfId="0" applyNumberFormat="1" applyFont="1" applyFill="1" applyBorder="1" applyAlignment="1" applyProtection="1">
      <alignment horizontal="center"/>
      <protection hidden="1"/>
    </xf>
    <xf numFmtId="167" fontId="25" fillId="3" borderId="12" xfId="0" applyNumberFormat="1" applyFont="1" applyFill="1" applyBorder="1" applyProtection="1">
      <protection hidden="1"/>
    </xf>
    <xf numFmtId="167" fontId="25" fillId="4" borderId="12" xfId="0" applyNumberFormat="1" applyFont="1" applyFill="1" applyBorder="1" applyProtection="1">
      <protection hidden="1"/>
    </xf>
    <xf numFmtId="167" fontId="46" fillId="5" borderId="12" xfId="0" applyNumberFormat="1" applyFont="1" applyFill="1" applyBorder="1" applyProtection="1">
      <protection hidden="1"/>
    </xf>
    <xf numFmtId="167" fontId="46" fillId="16" borderId="12" xfId="0" applyNumberFormat="1" applyFont="1" applyFill="1" applyBorder="1" applyProtection="1">
      <protection hidden="1"/>
    </xf>
    <xf numFmtId="167" fontId="25" fillId="0" borderId="9" xfId="0" applyNumberFormat="1" applyFont="1" applyBorder="1" applyAlignment="1" applyProtection="1">
      <alignment horizontal="center"/>
      <protection hidden="1"/>
    </xf>
    <xf numFmtId="2" fontId="25" fillId="2" borderId="9" xfId="0" quotePrefix="1" applyNumberFormat="1" applyFont="1" applyFill="1" applyBorder="1" applyAlignment="1" applyProtection="1">
      <alignment horizontal="left"/>
      <protection hidden="1"/>
    </xf>
    <xf numFmtId="2" fontId="25" fillId="20" borderId="9" xfId="0" applyNumberFormat="1" applyFont="1" applyFill="1" applyBorder="1" applyProtection="1">
      <protection hidden="1"/>
    </xf>
    <xf numFmtId="167" fontId="25" fillId="0" borderId="7" xfId="0" applyNumberFormat="1" applyFont="1" applyFill="1" applyBorder="1" applyProtection="1">
      <protection hidden="1"/>
    </xf>
    <xf numFmtId="167" fontId="21" fillId="29" borderId="15" xfId="0" applyNumberFormat="1" applyFont="1" applyFill="1" applyBorder="1" applyAlignment="1" applyProtection="1">
      <alignment horizontal="center"/>
      <protection hidden="1"/>
    </xf>
    <xf numFmtId="2" fontId="21" fillId="29" borderId="8" xfId="0" quotePrefix="1" applyNumberFormat="1" applyFont="1" applyFill="1" applyBorder="1" applyAlignment="1" applyProtection="1">
      <alignment horizontal="center"/>
      <protection hidden="1"/>
    </xf>
    <xf numFmtId="0" fontId="21" fillId="0" borderId="6" xfId="0" applyFont="1" applyBorder="1" applyProtection="1"/>
    <xf numFmtId="0" fontId="47" fillId="0" borderId="0" xfId="0" applyFont="1" applyBorder="1" applyAlignment="1" applyProtection="1">
      <alignment vertical="top" wrapText="1"/>
    </xf>
    <xf numFmtId="2" fontId="1" fillId="29" borderId="8" xfId="0" quotePrefix="1" applyNumberFormat="1" applyFont="1" applyFill="1" applyBorder="1" applyProtection="1">
      <protection hidden="1"/>
    </xf>
    <xf numFmtId="167" fontId="25" fillId="29" borderId="15" xfId="0" applyNumberFormat="1" applyFont="1" applyFill="1" applyBorder="1" applyAlignment="1" applyProtection="1">
      <alignment horizontal="right"/>
      <protection hidden="1"/>
    </xf>
    <xf numFmtId="167" fontId="48" fillId="23" borderId="12" xfId="0" applyNumberFormat="1" applyFont="1" applyFill="1" applyBorder="1" applyProtection="1">
      <protection hidden="1"/>
    </xf>
    <xf numFmtId="167" fontId="26" fillId="0" borderId="9" xfId="0" applyNumberFormat="1" applyFont="1" applyBorder="1" applyProtection="1">
      <protection hidden="1"/>
    </xf>
    <xf numFmtId="0" fontId="14" fillId="0" borderId="0" xfId="0" applyFont="1" applyFill="1" applyBorder="1" applyAlignment="1" applyProtection="1"/>
    <xf numFmtId="0" fontId="47" fillId="0" borderId="0" xfId="0" applyFont="1" applyBorder="1" applyAlignment="1" applyProtection="1">
      <alignment vertical="center" wrapText="1"/>
    </xf>
    <xf numFmtId="167" fontId="25" fillId="6" borderId="15" xfId="0" applyNumberFormat="1" applyFont="1" applyFill="1" applyBorder="1" applyAlignment="1" applyProtection="1">
      <alignment horizontal="center"/>
      <protection hidden="1"/>
    </xf>
    <xf numFmtId="165" fontId="25" fillId="6" borderId="22" xfId="0" applyNumberFormat="1" applyFont="1" applyFill="1" applyBorder="1" applyAlignment="1" applyProtection="1">
      <alignment horizontal="center"/>
      <protection hidden="1"/>
    </xf>
    <xf numFmtId="167" fontId="49" fillId="3" borderId="34" xfId="0" applyNumberFormat="1" applyFont="1" applyFill="1" applyBorder="1" applyAlignment="1" applyProtection="1">
      <alignment horizontal="center"/>
      <protection hidden="1"/>
    </xf>
    <xf numFmtId="167" fontId="49" fillId="4" borderId="34" xfId="0" applyNumberFormat="1" applyFont="1" applyFill="1" applyBorder="1" applyAlignment="1" applyProtection="1">
      <alignment horizontal="center"/>
      <protection hidden="1"/>
    </xf>
    <xf numFmtId="2" fontId="4" fillId="4" borderId="26" xfId="0" quotePrefix="1" applyNumberFormat="1" applyFont="1" applyFill="1" applyBorder="1" applyAlignment="1" applyProtection="1">
      <alignment horizontal="center"/>
      <protection hidden="1"/>
    </xf>
    <xf numFmtId="167" fontId="49" fillId="5" borderId="34" xfId="0" applyNumberFormat="1" applyFont="1" applyFill="1" applyBorder="1" applyAlignment="1" applyProtection="1">
      <alignment horizontal="center"/>
      <protection hidden="1"/>
    </xf>
    <xf numFmtId="2" fontId="4" fillId="5" borderId="26" xfId="0" quotePrefix="1" applyNumberFormat="1" applyFont="1" applyFill="1" applyBorder="1" applyAlignment="1" applyProtection="1">
      <alignment horizontal="center"/>
      <protection hidden="1"/>
    </xf>
    <xf numFmtId="167" fontId="49" fillId="16" borderId="34" xfId="0" applyNumberFormat="1" applyFont="1" applyFill="1" applyBorder="1" applyAlignment="1" applyProtection="1">
      <alignment horizontal="center"/>
      <protection hidden="1"/>
    </xf>
    <xf numFmtId="2" fontId="38" fillId="16" borderId="0" xfId="0" applyNumberFormat="1" applyFont="1" applyFill="1"/>
    <xf numFmtId="165" fontId="3" fillId="16" borderId="22" xfId="0" applyNumberFormat="1" applyFont="1" applyFill="1" applyBorder="1" applyProtection="1">
      <protection hidden="1"/>
    </xf>
    <xf numFmtId="0" fontId="0" fillId="0" borderId="2" xfId="0" applyBorder="1" applyAlignment="1"/>
    <xf numFmtId="0" fontId="0" fillId="0" borderId="0" xfId="0" applyBorder="1" applyAlignment="1"/>
    <xf numFmtId="167" fontId="32" fillId="0" borderId="9" xfId="0" applyNumberFormat="1" applyFont="1" applyBorder="1" applyAlignment="1" applyProtection="1">
      <alignment horizontal="center"/>
      <protection hidden="1"/>
    </xf>
    <xf numFmtId="0" fontId="32" fillId="0" borderId="9" xfId="0" applyFont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left"/>
    </xf>
    <xf numFmtId="0" fontId="21" fillId="0" borderId="5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right"/>
    </xf>
    <xf numFmtId="0" fontId="3" fillId="2" borderId="7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right"/>
    </xf>
    <xf numFmtId="0" fontId="3" fillId="2" borderId="8" xfId="0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2" fontId="18" fillId="0" borderId="2" xfId="0" applyNumberFormat="1" applyFont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10" borderId="17" xfId="0" applyFont="1" applyFill="1" applyBorder="1" applyAlignment="1" applyProtection="1">
      <alignment horizontal="center" vertical="center"/>
      <protection locked="0"/>
    </xf>
    <xf numFmtId="0" fontId="3" fillId="10" borderId="15" xfId="0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/>
    </xf>
    <xf numFmtId="2" fontId="1" fillId="0" borderId="15" xfId="0" applyNumberFormat="1" applyFont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left"/>
    </xf>
    <xf numFmtId="0" fontId="20" fillId="0" borderId="5" xfId="0" applyFont="1" applyBorder="1" applyAlignment="1" applyProtection="1">
      <alignment vertical="top" wrapText="1"/>
    </xf>
    <xf numFmtId="0" fontId="20" fillId="0" borderId="0" xfId="0" applyFont="1" applyBorder="1" applyAlignment="1" applyProtection="1">
      <alignment vertical="top" wrapText="1"/>
    </xf>
    <xf numFmtId="0" fontId="3" fillId="10" borderId="9" xfId="0" applyFont="1" applyFill="1" applyBorder="1" applyAlignment="1" applyProtection="1">
      <alignment horizontal="center"/>
    </xf>
    <xf numFmtId="0" fontId="3" fillId="0" borderId="17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9" fillId="6" borderId="7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8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left"/>
    </xf>
    <xf numFmtId="0" fontId="3" fillId="2" borderId="22" xfId="0" applyFont="1" applyFill="1" applyBorder="1" applyAlignment="1" applyProtection="1">
      <alignment horizontal="left"/>
    </xf>
    <xf numFmtId="0" fontId="3" fillId="0" borderId="19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16" fillId="6" borderId="7" xfId="0" applyFont="1" applyFill="1" applyBorder="1" applyAlignment="1" applyProtection="1">
      <alignment horizontal="left"/>
    </xf>
    <xf numFmtId="0" fontId="16" fillId="6" borderId="8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18" fontId="16" fillId="12" borderId="7" xfId="0" applyNumberFormat="1" applyFont="1" applyFill="1" applyBorder="1" applyAlignment="1" applyProtection="1">
      <alignment horizontal="center"/>
    </xf>
    <xf numFmtId="18" fontId="16" fillId="12" borderId="8" xfId="0" applyNumberFormat="1" applyFont="1" applyFill="1" applyBorder="1" applyAlignment="1" applyProtection="1">
      <alignment horizontal="center"/>
    </xf>
    <xf numFmtId="0" fontId="16" fillId="0" borderId="9" xfId="0" applyFont="1" applyBorder="1" applyAlignment="1" applyProtection="1">
      <alignment horizontal="center"/>
    </xf>
    <xf numFmtId="0" fontId="5" fillId="6" borderId="16" xfId="0" applyFont="1" applyFill="1" applyBorder="1" applyAlignment="1" applyProtection="1">
      <alignment horizontal="left"/>
    </xf>
    <xf numFmtId="0" fontId="5" fillId="6" borderId="22" xfId="0" applyFont="1" applyFill="1" applyBorder="1" applyAlignment="1" applyProtection="1">
      <alignment horizontal="left"/>
    </xf>
    <xf numFmtId="0" fontId="16" fillId="0" borderId="13" xfId="0" applyFont="1" applyBorder="1" applyAlignment="1" applyProtection="1">
      <alignment horizontal="center"/>
    </xf>
    <xf numFmtId="0" fontId="16" fillId="0" borderId="14" xfId="0" applyFont="1" applyBorder="1" applyAlignment="1" applyProtection="1">
      <alignment horizontal="center"/>
    </xf>
    <xf numFmtId="0" fontId="16" fillId="6" borderId="10" xfId="0" applyFont="1" applyFill="1" applyBorder="1" applyAlignment="1" applyProtection="1">
      <alignment horizontal="left"/>
    </xf>
    <xf numFmtId="0" fontId="16" fillId="6" borderId="11" xfId="0" applyFont="1" applyFill="1" applyBorder="1" applyAlignment="1" applyProtection="1">
      <alignment horizontal="left"/>
    </xf>
    <xf numFmtId="0" fontId="3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164" fontId="8" fillId="2" borderId="7" xfId="0" applyNumberFormat="1" applyFont="1" applyFill="1" applyBorder="1" applyAlignment="1" applyProtection="1">
      <alignment horizontal="center"/>
    </xf>
    <xf numFmtId="164" fontId="8" fillId="2" borderId="8" xfId="0" applyNumberFormat="1" applyFont="1" applyFill="1" applyBorder="1" applyAlignment="1" applyProtection="1">
      <alignment horizontal="center"/>
    </xf>
    <xf numFmtId="18" fontId="16" fillId="0" borderId="1" xfId="0" applyNumberFormat="1" applyFont="1" applyBorder="1" applyAlignment="1" applyProtection="1">
      <alignment horizontal="center"/>
    </xf>
    <xf numFmtId="18" fontId="16" fillId="0" borderId="4" xfId="0" applyNumberFormat="1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164" fontId="3" fillId="2" borderId="7" xfId="0" applyNumberFormat="1" applyFont="1" applyFill="1" applyBorder="1" applyAlignment="1" applyProtection="1">
      <alignment horizontal="center"/>
    </xf>
    <xf numFmtId="164" fontId="3" fillId="2" borderId="8" xfId="0" applyNumberFormat="1" applyFont="1" applyFill="1" applyBorder="1" applyAlignment="1" applyProtection="1">
      <alignment horizontal="center"/>
    </xf>
    <xf numFmtId="18" fontId="3" fillId="0" borderId="1" xfId="0" applyNumberFormat="1" applyFont="1" applyBorder="1" applyAlignment="1" applyProtection="1">
      <alignment horizontal="center"/>
    </xf>
    <xf numFmtId="18" fontId="3" fillId="0" borderId="4" xfId="0" applyNumberFormat="1" applyFont="1" applyBorder="1" applyAlignment="1" applyProtection="1">
      <alignment horizontal="center"/>
    </xf>
    <xf numFmtId="18" fontId="3" fillId="12" borderId="7" xfId="0" applyNumberFormat="1" applyFont="1" applyFill="1" applyBorder="1" applyAlignment="1" applyProtection="1">
      <alignment horizontal="center"/>
    </xf>
    <xf numFmtId="18" fontId="3" fillId="12" borderId="8" xfId="0" applyNumberFormat="1" applyFont="1" applyFill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13" borderId="9" xfId="0" applyFont="1" applyFill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6" borderId="10" xfId="0" applyFont="1" applyFill="1" applyBorder="1" applyAlignment="1" applyProtection="1">
      <alignment horizontal="left"/>
    </xf>
    <xf numFmtId="0" fontId="3" fillId="6" borderId="11" xfId="0" applyFont="1" applyFill="1" applyBorder="1" applyAlignment="1" applyProtection="1">
      <alignment horizontal="left"/>
    </xf>
    <xf numFmtId="0" fontId="3" fillId="0" borderId="14" xfId="0" applyFont="1" applyBorder="1" applyAlignment="1" applyProtection="1">
      <alignment horizontal="center"/>
    </xf>
    <xf numFmtId="0" fontId="3" fillId="13" borderId="16" xfId="0" applyFont="1" applyFill="1" applyBorder="1" applyAlignment="1" applyProtection="1">
      <alignment horizontal="left"/>
    </xf>
    <xf numFmtId="0" fontId="3" fillId="13" borderId="22" xfId="0" applyFont="1" applyFill="1" applyBorder="1" applyAlignment="1" applyProtection="1">
      <alignment horizontal="left"/>
    </xf>
    <xf numFmtId="2" fontId="23" fillId="0" borderId="4" xfId="0" applyNumberFormat="1" applyFont="1" applyBorder="1" applyAlignment="1" applyProtection="1">
      <alignment horizontal="center"/>
    </xf>
    <xf numFmtId="0" fontId="23" fillId="0" borderId="22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3" fillId="18" borderId="16" xfId="0" applyFont="1" applyFill="1" applyBorder="1" applyAlignment="1" applyProtection="1">
      <alignment horizontal="left"/>
    </xf>
    <xf numFmtId="0" fontId="3" fillId="18" borderId="22" xfId="0" applyFont="1" applyFill="1" applyBorder="1" applyAlignment="1" applyProtection="1">
      <alignment horizontal="left"/>
    </xf>
    <xf numFmtId="0" fontId="26" fillId="16" borderId="7" xfId="0" applyFont="1" applyFill="1" applyBorder="1" applyAlignment="1" applyProtection="1">
      <alignment horizontal="center"/>
      <protection hidden="1"/>
    </xf>
    <xf numFmtId="0" fontId="26" fillId="16" borderId="8" xfId="0" applyFont="1" applyFill="1" applyBorder="1" applyAlignment="1" applyProtection="1">
      <alignment horizontal="center"/>
      <protection hidden="1"/>
    </xf>
    <xf numFmtId="0" fontId="16" fillId="10" borderId="7" xfId="0" applyFont="1" applyFill="1" applyBorder="1" applyAlignment="1" applyProtection="1">
      <alignment horizontal="left"/>
    </xf>
    <xf numFmtId="0" fontId="16" fillId="10" borderId="3" xfId="0" applyFont="1" applyFill="1" applyBorder="1" applyAlignment="1" applyProtection="1">
      <alignment horizontal="left"/>
    </xf>
    <xf numFmtId="0" fontId="16" fillId="10" borderId="8" xfId="0" applyFont="1" applyFill="1" applyBorder="1" applyAlignment="1" applyProtection="1">
      <alignment horizontal="left"/>
    </xf>
    <xf numFmtId="0" fontId="3" fillId="10" borderId="7" xfId="0" applyFont="1" applyFill="1" applyBorder="1" applyAlignment="1" applyProtection="1">
      <alignment horizontal="center"/>
    </xf>
    <xf numFmtId="0" fontId="3" fillId="10" borderId="8" xfId="0" applyFont="1" applyFill="1" applyBorder="1" applyAlignment="1" applyProtection="1">
      <alignment horizontal="center"/>
    </xf>
    <xf numFmtId="0" fontId="16" fillId="10" borderId="9" xfId="0" applyFont="1" applyFill="1" applyBorder="1" applyAlignment="1" applyProtection="1">
      <alignment horizontal="left"/>
    </xf>
    <xf numFmtId="0" fontId="1" fillId="15" borderId="0" xfId="0" applyFont="1" applyFill="1" applyBorder="1" applyAlignment="1" applyProtection="1">
      <alignment horizontal="right"/>
    </xf>
    <xf numFmtId="0" fontId="47" fillId="0" borderId="5" xfId="0" applyFont="1" applyBorder="1" applyAlignment="1" applyProtection="1">
      <alignment horizontal="left" vertical="top" wrapText="1"/>
    </xf>
    <xf numFmtId="0" fontId="47" fillId="0" borderId="0" xfId="0" applyFont="1" applyBorder="1" applyAlignment="1" applyProtection="1">
      <alignment horizontal="left" vertical="top" wrapText="1"/>
    </xf>
    <xf numFmtId="18" fontId="26" fillId="7" borderId="7" xfId="0" applyNumberFormat="1" applyFont="1" applyFill="1" applyBorder="1" applyAlignment="1" applyProtection="1">
      <alignment horizontal="center"/>
    </xf>
    <xf numFmtId="18" fontId="26" fillId="7" borderId="8" xfId="0" applyNumberFormat="1" applyFont="1" applyFill="1" applyBorder="1" applyAlignment="1" applyProtection="1">
      <alignment horizontal="center"/>
    </xf>
    <xf numFmtId="18" fontId="25" fillId="7" borderId="7" xfId="0" applyNumberFormat="1" applyFont="1" applyFill="1" applyBorder="1" applyAlignment="1" applyProtection="1">
      <alignment horizontal="center"/>
    </xf>
    <xf numFmtId="18" fontId="25" fillId="7" borderId="8" xfId="0" applyNumberFormat="1" applyFont="1" applyFill="1" applyBorder="1" applyAlignment="1" applyProtection="1">
      <alignment horizontal="center"/>
    </xf>
    <xf numFmtId="0" fontId="25" fillId="26" borderId="9" xfId="0" applyFont="1" applyFill="1" applyBorder="1" applyAlignment="1" applyProtection="1">
      <alignment horizontal="center"/>
      <protection hidden="1"/>
    </xf>
    <xf numFmtId="18" fontId="25" fillId="13" borderId="7" xfId="0" applyNumberFormat="1" applyFont="1" applyFill="1" applyBorder="1" applyAlignment="1" applyProtection="1">
      <alignment horizontal="center"/>
      <protection hidden="1"/>
    </xf>
    <xf numFmtId="18" fontId="25" fillId="13" borderId="8" xfId="0" applyNumberFormat="1" applyFont="1" applyFill="1" applyBorder="1" applyAlignment="1" applyProtection="1">
      <alignment horizontal="center"/>
      <protection hidden="1"/>
    </xf>
    <xf numFmtId="0" fontId="25" fillId="0" borderId="9" xfId="0" applyFont="1" applyBorder="1" applyAlignment="1" applyProtection="1">
      <alignment horizontal="center"/>
    </xf>
    <xf numFmtId="0" fontId="3" fillId="29" borderId="7" xfId="0" applyFont="1" applyFill="1" applyBorder="1" applyAlignment="1" applyProtection="1">
      <alignment horizontal="center"/>
    </xf>
    <xf numFmtId="0" fontId="3" fillId="29" borderId="8" xfId="0" applyFont="1" applyFill="1" applyBorder="1" applyAlignment="1" applyProtection="1">
      <alignment horizontal="center"/>
    </xf>
    <xf numFmtId="0" fontId="26" fillId="6" borderId="7" xfId="0" applyFont="1" applyFill="1" applyBorder="1" applyAlignment="1" applyProtection="1">
      <alignment horizontal="center"/>
      <protection hidden="1"/>
    </xf>
    <xf numFmtId="0" fontId="26" fillId="6" borderId="8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5" fillId="0" borderId="4" xfId="0" applyFont="1" applyFill="1" applyBorder="1" applyAlignment="1" applyProtection="1">
      <alignment horizontal="center" wrapText="1"/>
      <protection hidden="1"/>
    </xf>
    <xf numFmtId="0" fontId="3" fillId="0" borderId="13" xfId="0" applyFont="1" applyBorder="1" applyAlignment="1" applyProtection="1">
      <alignment horizontal="left" wrapText="1"/>
    </xf>
    <xf numFmtId="0" fontId="3" fillId="0" borderId="27" xfId="0" applyFont="1" applyBorder="1" applyAlignment="1" applyProtection="1">
      <alignment horizontal="left" wrapText="1"/>
    </xf>
    <xf numFmtId="0" fontId="3" fillId="0" borderId="14" xfId="0" applyFont="1" applyBorder="1" applyAlignment="1" applyProtection="1">
      <alignment horizontal="left" wrapText="1"/>
    </xf>
    <xf numFmtId="0" fontId="3" fillId="10" borderId="7" xfId="0" applyFont="1" applyFill="1" applyBorder="1" applyAlignment="1" applyProtection="1">
      <alignment horizontal="center" wrapText="1"/>
    </xf>
    <xf numFmtId="0" fontId="3" fillId="10" borderId="3" xfId="0" applyFont="1" applyFill="1" applyBorder="1" applyAlignment="1" applyProtection="1">
      <alignment horizontal="center" wrapText="1"/>
    </xf>
    <xf numFmtId="0" fontId="3" fillId="6" borderId="10" xfId="0" applyFont="1" applyFill="1" applyBorder="1" applyAlignment="1" applyProtection="1">
      <alignment horizontal="center"/>
    </xf>
    <xf numFmtId="0" fontId="3" fillId="6" borderId="11" xfId="0" applyFont="1" applyFill="1" applyBorder="1" applyAlignment="1" applyProtection="1">
      <alignment horizontal="center"/>
    </xf>
    <xf numFmtId="0" fontId="3" fillId="20" borderId="9" xfId="0" applyFont="1" applyFill="1" applyBorder="1" applyAlignment="1" applyProtection="1">
      <alignment horizontal="left"/>
    </xf>
    <xf numFmtId="0" fontId="24" fillId="0" borderId="1" xfId="0" applyFont="1" applyBorder="1" applyAlignment="1" applyProtection="1">
      <alignment horizontal="left" vertical="top"/>
      <protection locked="0"/>
    </xf>
    <xf numFmtId="0" fontId="24" fillId="0" borderId="2" xfId="0" applyFont="1" applyBorder="1" applyAlignment="1" applyProtection="1">
      <alignment horizontal="left" vertical="top"/>
      <protection locked="0"/>
    </xf>
    <xf numFmtId="0" fontId="24" fillId="0" borderId="4" xfId="0" applyFont="1" applyBorder="1" applyAlignment="1" applyProtection="1">
      <alignment horizontal="left" vertical="top"/>
      <protection locked="0"/>
    </xf>
    <xf numFmtId="0" fontId="24" fillId="0" borderId="5" xfId="0" applyFont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horizontal="left" vertical="top"/>
      <protection locked="0"/>
    </xf>
    <xf numFmtId="0" fontId="24" fillId="0" borderId="24" xfId="0" applyFont="1" applyBorder="1" applyAlignment="1" applyProtection="1">
      <alignment horizontal="left" vertical="top"/>
      <protection locked="0"/>
    </xf>
    <xf numFmtId="0" fontId="24" fillId="0" borderId="16" xfId="0" applyFont="1" applyBorder="1" applyAlignment="1" applyProtection="1">
      <alignment horizontal="left" vertical="top"/>
      <protection locked="0"/>
    </xf>
    <xf numFmtId="0" fontId="24" fillId="0" borderId="6" xfId="0" applyFont="1" applyBorder="1" applyAlignment="1" applyProtection="1">
      <alignment horizontal="left" vertical="top"/>
      <protection locked="0"/>
    </xf>
    <xf numFmtId="0" fontId="24" fillId="0" borderId="22" xfId="0" applyFont="1" applyBorder="1" applyAlignment="1" applyProtection="1">
      <alignment horizontal="left" vertical="top"/>
      <protection locked="0"/>
    </xf>
    <xf numFmtId="2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0" fontId="3" fillId="0" borderId="7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47" fillId="0" borderId="1" xfId="0" applyFont="1" applyBorder="1" applyAlignment="1" applyProtection="1">
      <alignment horizontal="left" vertical="center" wrapText="1"/>
    </xf>
    <xf numFmtId="0" fontId="47" fillId="0" borderId="2" xfId="0" applyFont="1" applyBorder="1" applyAlignment="1" applyProtection="1">
      <alignment horizontal="left" vertical="center" wrapText="1"/>
    </xf>
    <xf numFmtId="0" fontId="47" fillId="0" borderId="5" xfId="0" applyFont="1" applyBorder="1" applyAlignment="1" applyProtection="1">
      <alignment horizontal="left" vertical="center" wrapText="1"/>
    </xf>
    <xf numFmtId="0" fontId="47" fillId="0" borderId="0" xfId="0" applyFont="1" applyBorder="1" applyAlignment="1" applyProtection="1">
      <alignment horizontal="left" vertical="center" wrapText="1"/>
    </xf>
    <xf numFmtId="0" fontId="3" fillId="22" borderId="8" xfId="0" applyFont="1" applyFill="1" applyBorder="1" applyAlignment="1" applyProtection="1">
      <alignment horizontal="left"/>
    </xf>
    <xf numFmtId="0" fontId="3" fillId="22" borderId="9" xfId="0" applyFont="1" applyFill="1" applyBorder="1" applyAlignment="1" applyProtection="1">
      <alignment horizontal="left"/>
    </xf>
    <xf numFmtId="0" fontId="26" fillId="0" borderId="9" xfId="0" applyFont="1" applyBorder="1" applyAlignment="1" applyProtection="1">
      <alignment horizontal="center"/>
    </xf>
    <xf numFmtId="18" fontId="25" fillId="6" borderId="7" xfId="0" applyNumberFormat="1" applyFont="1" applyFill="1" applyBorder="1" applyAlignment="1" applyProtection="1">
      <alignment horizontal="center"/>
      <protection hidden="1"/>
    </xf>
    <xf numFmtId="18" fontId="25" fillId="6" borderId="8" xfId="0" applyNumberFormat="1" applyFont="1" applyFill="1" applyBorder="1" applyAlignment="1" applyProtection="1">
      <alignment horizontal="center"/>
      <protection hidden="1"/>
    </xf>
    <xf numFmtId="18" fontId="25" fillId="0" borderId="7" xfId="0" applyNumberFormat="1" applyFont="1" applyFill="1" applyBorder="1" applyAlignment="1" applyProtection="1">
      <alignment horizontal="center" wrapText="1"/>
    </xf>
    <xf numFmtId="18" fontId="25" fillId="0" borderId="8" xfId="0" applyNumberFormat="1" applyFont="1" applyFill="1" applyBorder="1" applyAlignment="1" applyProtection="1">
      <alignment horizontal="center" wrapText="1"/>
    </xf>
    <xf numFmtId="0" fontId="25" fillId="0" borderId="2" xfId="0" applyFont="1" applyBorder="1" applyAlignment="1" applyProtection="1">
      <alignment horizontal="right"/>
    </xf>
    <xf numFmtId="0" fontId="25" fillId="0" borderId="5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right"/>
    </xf>
    <xf numFmtId="0" fontId="33" fillId="0" borderId="0" xfId="0" applyFont="1" applyBorder="1" applyAlignment="1" applyProtection="1">
      <alignment horizontal="center" vertical="center"/>
    </xf>
    <xf numFmtId="0" fontId="3" fillId="19" borderId="7" xfId="0" applyFont="1" applyFill="1" applyBorder="1" applyAlignment="1" applyProtection="1">
      <alignment horizontal="center"/>
    </xf>
    <xf numFmtId="0" fontId="3" fillId="19" borderId="8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 vertical="center"/>
    </xf>
    <xf numFmtId="0" fontId="26" fillId="24" borderId="9" xfId="0" applyFont="1" applyFill="1" applyBorder="1" applyAlignment="1" applyProtection="1">
      <alignment horizontal="center"/>
    </xf>
    <xf numFmtId="0" fontId="32" fillId="0" borderId="9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18" fontId="33" fillId="0" borderId="1" xfId="0" applyNumberFormat="1" applyFont="1" applyBorder="1" applyAlignment="1" applyProtection="1">
      <alignment horizontal="center"/>
    </xf>
    <xf numFmtId="18" fontId="33" fillId="0" borderId="4" xfId="0" applyNumberFormat="1" applyFont="1" applyBorder="1" applyAlignment="1" applyProtection="1">
      <alignment horizontal="center"/>
    </xf>
    <xf numFmtId="0" fontId="32" fillId="0" borderId="7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5" fillId="13" borderId="29" xfId="0" applyFont="1" applyFill="1" applyBorder="1" applyAlignment="1" applyProtection="1">
      <alignment horizontal="center"/>
      <protection hidden="1"/>
    </xf>
    <xf numFmtId="0" fontId="25" fillId="13" borderId="31" xfId="0" applyFont="1" applyFill="1" applyBorder="1" applyAlignment="1" applyProtection="1">
      <alignment horizontal="center"/>
      <protection hidden="1"/>
    </xf>
    <xf numFmtId="0" fontId="25" fillId="0" borderId="29" xfId="0" applyFont="1" applyBorder="1" applyAlignment="1" applyProtection="1">
      <alignment horizontal="center"/>
      <protection hidden="1"/>
    </xf>
    <xf numFmtId="0" fontId="25" fillId="0" borderId="31" xfId="0" applyFont="1" applyBorder="1" applyAlignment="1" applyProtection="1">
      <alignment horizontal="center"/>
      <protection hidden="1"/>
    </xf>
    <xf numFmtId="18" fontId="35" fillId="0" borderId="1" xfId="0" applyNumberFormat="1" applyFont="1" applyBorder="1" applyAlignment="1" applyProtection="1">
      <alignment horizontal="center"/>
    </xf>
    <xf numFmtId="18" fontId="35" fillId="0" borderId="4" xfId="0" applyNumberFormat="1" applyFont="1" applyBorder="1" applyAlignment="1" applyProtection="1">
      <alignment horizontal="center"/>
    </xf>
    <xf numFmtId="0" fontId="3" fillId="13" borderId="17" xfId="0" applyFont="1" applyFill="1" applyBorder="1" applyAlignment="1" applyProtection="1">
      <alignment horizontal="center"/>
      <protection hidden="1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2" xfId="0" applyFont="1" applyBorder="1" applyAlignment="1" applyProtection="1">
      <alignment horizontal="left" vertical="top"/>
      <protection locked="0"/>
    </xf>
    <xf numFmtId="0" fontId="43" fillId="0" borderId="4" xfId="0" applyFont="1" applyBorder="1" applyAlignment="1" applyProtection="1">
      <alignment horizontal="left" vertical="top"/>
      <protection locked="0"/>
    </xf>
    <xf numFmtId="0" fontId="43" fillId="0" borderId="5" xfId="0" applyFont="1" applyBorder="1" applyAlignment="1" applyProtection="1">
      <alignment horizontal="left" vertical="top"/>
      <protection locked="0"/>
    </xf>
    <xf numFmtId="0" fontId="43" fillId="0" borderId="0" xfId="0" applyFont="1" applyBorder="1" applyAlignment="1" applyProtection="1">
      <alignment horizontal="left" vertical="top"/>
      <protection locked="0"/>
    </xf>
    <xf numFmtId="0" fontId="43" fillId="0" borderId="24" xfId="0" applyFont="1" applyBorder="1" applyAlignment="1" applyProtection="1">
      <alignment horizontal="left" vertical="top"/>
      <protection locked="0"/>
    </xf>
    <xf numFmtId="0" fontId="43" fillId="0" borderId="16" xfId="0" applyFont="1" applyBorder="1" applyAlignment="1" applyProtection="1">
      <alignment horizontal="left" vertical="top"/>
      <protection locked="0"/>
    </xf>
    <xf numFmtId="0" fontId="43" fillId="0" borderId="6" xfId="0" applyFont="1" applyBorder="1" applyAlignment="1" applyProtection="1">
      <alignment horizontal="left" vertical="top"/>
      <protection locked="0"/>
    </xf>
    <xf numFmtId="0" fontId="43" fillId="0" borderId="22" xfId="0" applyFont="1" applyBorder="1" applyAlignment="1" applyProtection="1">
      <alignment horizontal="left" vertical="top"/>
      <protection locked="0"/>
    </xf>
    <xf numFmtId="14" fontId="1" fillId="0" borderId="3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/>
    </xf>
    <xf numFmtId="0" fontId="31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  <color rgb="FF66FF66"/>
      <color rgb="FFFF33CC"/>
      <color rgb="FFFFFF99"/>
      <color rgb="FFFF3399"/>
      <color rgb="FFD2E0B2"/>
      <color rgb="FFCC66FF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1117600</xdr:colOff>
      <xdr:row>2</xdr:row>
      <xdr:rowOff>228600</xdr:rowOff>
    </xdr:from>
    <xdr:to>
      <xdr:col>0</xdr:col>
      <xdr:colOff>1117600</xdr:colOff>
      <xdr:row>2</xdr:row>
      <xdr:rowOff>228600</xdr:rowOff>
    </xdr:to>
    <xdr:cxnSp macro="">
      <xdr:nvCxnSpPr>
        <xdr:cNvPr id="2" name="Straight Arrow Connector 1"/>
        <xdr:cNvCxnSpPr/>
      </xdr:nvCxnSpPr>
      <xdr:spPr>
        <a:xfrm>
          <a:off x="1117600" y="7429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3" name="Straight Arrow Connector 2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1117600</xdr:colOff>
      <xdr:row>2</xdr:row>
      <xdr:rowOff>228600</xdr:rowOff>
    </xdr:from>
    <xdr:to>
      <xdr:col>0</xdr:col>
      <xdr:colOff>1117600</xdr:colOff>
      <xdr:row>2</xdr:row>
      <xdr:rowOff>228600</xdr:rowOff>
    </xdr:to>
    <xdr:cxnSp macro="">
      <xdr:nvCxnSpPr>
        <xdr:cNvPr id="4" name="Straight Arrow Connector 3"/>
        <xdr:cNvCxnSpPr/>
      </xdr:nvCxnSpPr>
      <xdr:spPr>
        <a:xfrm>
          <a:off x="1117600" y="7429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5" name="Straight Arrow Connector 4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6" name="Straight Arrow Connector 5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7" name="Straight Arrow Connector 6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8" name="Straight Arrow Connector 7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9" name="Straight Arrow Connector 8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214313</xdr:colOff>
      <xdr:row>31</xdr:row>
      <xdr:rowOff>95250</xdr:rowOff>
    </xdr:from>
    <xdr:to>
      <xdr:col>44</xdr:col>
      <xdr:colOff>547688</xdr:colOff>
      <xdr:row>33</xdr:row>
      <xdr:rowOff>166687</xdr:rowOff>
    </xdr:to>
    <xdr:sp macro="" textlink="">
      <xdr:nvSpPr>
        <xdr:cNvPr id="10" name="TextBox 9"/>
        <xdr:cNvSpPr txBox="1"/>
      </xdr:nvSpPr>
      <xdr:spPr>
        <a:xfrm>
          <a:off x="14968538" y="9620250"/>
          <a:ext cx="3743325" cy="70008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For Career Service -- Salary non-exempt employee paid for 40 hr/wk by exception -  do not key on certifier</a:t>
          </a:r>
        </a:p>
        <a:p>
          <a:endParaRPr lang="en-US" sz="1100"/>
        </a:p>
      </xdr:txBody>
    </xdr:sp>
    <xdr:clientData/>
  </xdr:twoCellAnchor>
  <xdr:twoCellAnchor>
    <xdr:from>
      <xdr:col>44</xdr:col>
      <xdr:colOff>11906</xdr:colOff>
      <xdr:row>33</xdr:row>
      <xdr:rowOff>202406</xdr:rowOff>
    </xdr:from>
    <xdr:to>
      <xdr:col>44</xdr:col>
      <xdr:colOff>369094</xdr:colOff>
      <xdr:row>35</xdr:row>
      <xdr:rowOff>178593</xdr:rowOff>
    </xdr:to>
    <xdr:cxnSp macro="">
      <xdr:nvCxnSpPr>
        <xdr:cNvPr id="11" name="Straight Arrow Connector 10"/>
        <xdr:cNvCxnSpPr/>
      </xdr:nvCxnSpPr>
      <xdr:spPr>
        <a:xfrm flipH="1">
          <a:off x="18176081" y="10356056"/>
          <a:ext cx="357188" cy="604837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36</xdr:row>
      <xdr:rowOff>47625</xdr:rowOff>
    </xdr:from>
    <xdr:to>
      <xdr:col>16</xdr:col>
      <xdr:colOff>59530</xdr:colOff>
      <xdr:row>37</xdr:row>
      <xdr:rowOff>214312</xdr:rowOff>
    </xdr:to>
    <xdr:sp macro="" textlink="">
      <xdr:nvSpPr>
        <xdr:cNvPr id="12" name="TextBox 11"/>
        <xdr:cNvSpPr txBox="1"/>
      </xdr:nvSpPr>
      <xdr:spPr>
        <a:xfrm>
          <a:off x="3248025" y="11144250"/>
          <a:ext cx="4717255" cy="4810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If</a:t>
          </a:r>
          <a:r>
            <a:rPr lang="en-US" sz="1050" baseline="0"/>
            <a:t> this is greater than 0.00,  you will need to key  the  total in the apprporiate box</a:t>
          </a:r>
          <a:endParaRPr lang="en-US" sz="1050"/>
        </a:p>
      </xdr:txBody>
    </xdr:sp>
    <xdr:clientData/>
  </xdr:twoCellAnchor>
  <xdr:twoCellAnchor>
    <xdr:from>
      <xdr:col>2</xdr:col>
      <xdr:colOff>47625</xdr:colOff>
      <xdr:row>36</xdr:row>
      <xdr:rowOff>107156</xdr:rowOff>
    </xdr:from>
    <xdr:to>
      <xdr:col>2</xdr:col>
      <xdr:colOff>452438</xdr:colOff>
      <xdr:row>37</xdr:row>
      <xdr:rowOff>214312</xdr:rowOff>
    </xdr:to>
    <xdr:sp macro="" textlink="">
      <xdr:nvSpPr>
        <xdr:cNvPr id="13" name="Left Brace 12"/>
        <xdr:cNvSpPr/>
      </xdr:nvSpPr>
      <xdr:spPr>
        <a:xfrm>
          <a:off x="2867025" y="11203781"/>
          <a:ext cx="404813" cy="421481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35</xdr:row>
      <xdr:rowOff>190500</xdr:rowOff>
    </xdr:from>
    <xdr:to>
      <xdr:col>2</xdr:col>
      <xdr:colOff>488156</xdr:colOff>
      <xdr:row>36</xdr:row>
      <xdr:rowOff>107156</xdr:rowOff>
    </xdr:to>
    <xdr:cxnSp macro="">
      <xdr:nvCxnSpPr>
        <xdr:cNvPr id="14" name="Straight Arrow Connector 13"/>
        <xdr:cNvCxnSpPr/>
      </xdr:nvCxnSpPr>
      <xdr:spPr>
        <a:xfrm flipH="1" flipV="1">
          <a:off x="2843213" y="10972800"/>
          <a:ext cx="464343" cy="23098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511970</xdr:colOff>
      <xdr:row>33</xdr:row>
      <xdr:rowOff>71437</xdr:rowOff>
    </xdr:from>
    <xdr:to>
      <xdr:col>14</xdr:col>
      <xdr:colOff>631031</xdr:colOff>
      <xdr:row>34</xdr:row>
      <xdr:rowOff>226218</xdr:rowOff>
    </xdr:to>
    <xdr:sp macro="" textlink="">
      <xdr:nvSpPr>
        <xdr:cNvPr id="15" name="TextBox 14"/>
        <xdr:cNvSpPr txBox="1"/>
      </xdr:nvSpPr>
      <xdr:spPr>
        <a:xfrm>
          <a:off x="3331370" y="10225087"/>
          <a:ext cx="4557711" cy="469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is greater than 0.00  you will need to key  the  total in the apprporiate box</a:t>
          </a:r>
          <a:endParaRPr lang="en-US" sz="105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71439</xdr:colOff>
      <xdr:row>33</xdr:row>
      <xdr:rowOff>130968</xdr:rowOff>
    </xdr:from>
    <xdr:to>
      <xdr:col>2</xdr:col>
      <xdr:colOff>523875</xdr:colOff>
      <xdr:row>34</xdr:row>
      <xdr:rowOff>202406</xdr:rowOff>
    </xdr:to>
    <xdr:sp macro="" textlink="">
      <xdr:nvSpPr>
        <xdr:cNvPr id="16" name="Left Brace 15"/>
        <xdr:cNvSpPr/>
      </xdr:nvSpPr>
      <xdr:spPr>
        <a:xfrm>
          <a:off x="2890839" y="10284618"/>
          <a:ext cx="452436" cy="385763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11906</xdr:colOff>
      <xdr:row>33</xdr:row>
      <xdr:rowOff>11906</xdr:rowOff>
    </xdr:from>
    <xdr:to>
      <xdr:col>2</xdr:col>
      <xdr:colOff>488156</xdr:colOff>
      <xdr:row>33</xdr:row>
      <xdr:rowOff>107156</xdr:rowOff>
    </xdr:to>
    <xdr:cxnSp macro="">
      <xdr:nvCxnSpPr>
        <xdr:cNvPr id="17" name="Straight Arrow Connector 16"/>
        <xdr:cNvCxnSpPr/>
      </xdr:nvCxnSpPr>
      <xdr:spPr>
        <a:xfrm flipH="1" flipV="1">
          <a:off x="2831306" y="10165556"/>
          <a:ext cx="476250" cy="952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8" name="Straight Arrow Connector 17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9" name="Straight Arrow Connector 18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20" name="Straight Arrow Connector 19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21" name="Straight Arrow Connector 20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22" name="Straight Arrow Connector 21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23" name="Straight Arrow Connector 22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24" name="Straight Arrow Connector 23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25" name="Straight Arrow Connector 24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11</xdr:row>
      <xdr:rowOff>234950</xdr:rowOff>
    </xdr:from>
    <xdr:to>
      <xdr:col>16</xdr:col>
      <xdr:colOff>635000</xdr:colOff>
      <xdr:row>11</xdr:row>
      <xdr:rowOff>234950</xdr:rowOff>
    </xdr:to>
    <xdr:cxnSp macro="">
      <xdr:nvCxnSpPr>
        <xdr:cNvPr id="26" name="Straight Arrow Connector 25"/>
        <xdr:cNvCxnSpPr/>
      </xdr:nvCxnSpPr>
      <xdr:spPr>
        <a:xfrm>
          <a:off x="85407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11</xdr:row>
      <xdr:rowOff>234950</xdr:rowOff>
    </xdr:from>
    <xdr:to>
      <xdr:col>16</xdr:col>
      <xdr:colOff>635000</xdr:colOff>
      <xdr:row>11</xdr:row>
      <xdr:rowOff>234950</xdr:rowOff>
    </xdr:to>
    <xdr:cxnSp macro="">
      <xdr:nvCxnSpPr>
        <xdr:cNvPr id="27" name="Straight Arrow Connector 26"/>
        <xdr:cNvCxnSpPr/>
      </xdr:nvCxnSpPr>
      <xdr:spPr>
        <a:xfrm>
          <a:off x="85407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11</xdr:row>
      <xdr:rowOff>234950</xdr:rowOff>
    </xdr:from>
    <xdr:to>
      <xdr:col>16</xdr:col>
      <xdr:colOff>635000</xdr:colOff>
      <xdr:row>11</xdr:row>
      <xdr:rowOff>234950</xdr:rowOff>
    </xdr:to>
    <xdr:cxnSp macro="">
      <xdr:nvCxnSpPr>
        <xdr:cNvPr id="28" name="Straight Arrow Connector 27"/>
        <xdr:cNvCxnSpPr/>
      </xdr:nvCxnSpPr>
      <xdr:spPr>
        <a:xfrm>
          <a:off x="85407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11</xdr:row>
      <xdr:rowOff>234950</xdr:rowOff>
    </xdr:from>
    <xdr:to>
      <xdr:col>16</xdr:col>
      <xdr:colOff>635000</xdr:colOff>
      <xdr:row>11</xdr:row>
      <xdr:rowOff>234950</xdr:rowOff>
    </xdr:to>
    <xdr:cxnSp macro="">
      <xdr:nvCxnSpPr>
        <xdr:cNvPr id="29" name="Straight Arrow Connector 28"/>
        <xdr:cNvCxnSpPr/>
      </xdr:nvCxnSpPr>
      <xdr:spPr>
        <a:xfrm>
          <a:off x="85407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30" name="Straight Arrow Connector 29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31" name="Straight Arrow Connector 30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32" name="Straight Arrow Connector 31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33" name="Straight Arrow Connector 32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34" name="Straight Arrow Connector 33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35" name="Straight Arrow Connector 34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36" name="Straight Arrow Connector 35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37" name="Straight Arrow Connector 36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38" name="Straight Arrow Connector 37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39" name="Straight Arrow Connector 38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40" name="Straight Arrow Connector 39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41" name="Straight Arrow Connector 40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42" name="Straight Arrow Connector 41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43" name="Straight Arrow Connector 42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44" name="Straight Arrow Connector 43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45" name="Straight Arrow Connector 44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46" name="Straight Arrow Connector 45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47" name="Straight Arrow Connector 46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48" name="Straight Arrow Connector 47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49" name="Straight Arrow Connector 48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50" name="Straight Arrow Connector 49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51" name="Straight Arrow Connector 50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52" name="Straight Arrow Connector 51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53" name="Straight Arrow Connector 52"/>
        <xdr:cNvCxnSpPr/>
      </xdr:nvCxnSpPr>
      <xdr:spPr>
        <a:xfrm>
          <a:off x="91884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54" name="Straight Arrow Connector 53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55" name="Straight Arrow Connector 54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56" name="Straight Arrow Connector 55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57" name="Straight Arrow Connector 56"/>
        <xdr:cNvCxnSpPr/>
      </xdr:nvCxnSpPr>
      <xdr:spPr>
        <a:xfrm>
          <a:off x="989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58" name="Straight Arrow Connector 57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59" name="Straight Arrow Connector 58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60" name="Straight Arrow Connector 59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61" name="Straight Arrow Connector 60"/>
        <xdr:cNvCxnSpPr/>
      </xdr:nvCxnSpPr>
      <xdr:spPr>
        <a:xfrm>
          <a:off x="10579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62" name="Straight Arrow Connector 61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63" name="Straight Arrow Connector 62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64" name="Straight Arrow Connector 63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65" name="Straight Arrow Connector 64"/>
        <xdr:cNvCxnSpPr/>
      </xdr:nvCxnSpPr>
      <xdr:spPr>
        <a:xfrm>
          <a:off x="112649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66" name="Straight Arrow Connector 65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67" name="Straight Arrow Connector 66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68" name="Straight Arrow Connector 67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69" name="Straight Arrow Connector 68"/>
        <xdr:cNvCxnSpPr/>
      </xdr:nvCxnSpPr>
      <xdr:spPr>
        <a:xfrm>
          <a:off x="119507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1117600</xdr:colOff>
      <xdr:row>2</xdr:row>
      <xdr:rowOff>228600</xdr:rowOff>
    </xdr:from>
    <xdr:to>
      <xdr:col>0</xdr:col>
      <xdr:colOff>1117600</xdr:colOff>
      <xdr:row>2</xdr:row>
      <xdr:rowOff>228600</xdr:rowOff>
    </xdr:to>
    <xdr:cxnSp macro="">
      <xdr:nvCxnSpPr>
        <xdr:cNvPr id="70" name="Straight Arrow Connector 69"/>
        <xdr:cNvCxnSpPr/>
      </xdr:nvCxnSpPr>
      <xdr:spPr>
        <a:xfrm>
          <a:off x="1117600" y="7429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71" name="Straight Arrow Connector 70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1117600</xdr:colOff>
      <xdr:row>2</xdr:row>
      <xdr:rowOff>228600</xdr:rowOff>
    </xdr:from>
    <xdr:to>
      <xdr:col>0</xdr:col>
      <xdr:colOff>1117600</xdr:colOff>
      <xdr:row>2</xdr:row>
      <xdr:rowOff>228600</xdr:rowOff>
    </xdr:to>
    <xdr:cxnSp macro="">
      <xdr:nvCxnSpPr>
        <xdr:cNvPr id="72" name="Straight Arrow Connector 71"/>
        <xdr:cNvCxnSpPr/>
      </xdr:nvCxnSpPr>
      <xdr:spPr>
        <a:xfrm>
          <a:off x="1117600" y="7429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73" name="Straight Arrow Connector 72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74" name="Straight Arrow Connector 73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75" name="Straight Arrow Connector 74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76" name="Straight Arrow Connector 75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77" name="Straight Arrow Connector 76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214313</xdr:colOff>
      <xdr:row>31</xdr:row>
      <xdr:rowOff>95250</xdr:rowOff>
    </xdr:from>
    <xdr:to>
      <xdr:col>44</xdr:col>
      <xdr:colOff>547688</xdr:colOff>
      <xdr:row>33</xdr:row>
      <xdr:rowOff>166687</xdr:rowOff>
    </xdr:to>
    <xdr:sp macro="" textlink="">
      <xdr:nvSpPr>
        <xdr:cNvPr id="78" name="TextBox 77"/>
        <xdr:cNvSpPr txBox="1"/>
      </xdr:nvSpPr>
      <xdr:spPr>
        <a:xfrm>
          <a:off x="21969413" y="9296400"/>
          <a:ext cx="5000625" cy="70008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For Career Service -- Salary non-exempt employee paid for 40 hr/wk by exception -  do not key on certifier</a:t>
          </a:r>
        </a:p>
        <a:p>
          <a:endParaRPr lang="en-US" sz="1100"/>
        </a:p>
      </xdr:txBody>
    </xdr:sp>
    <xdr:clientData/>
  </xdr:twoCellAnchor>
  <xdr:twoCellAnchor>
    <xdr:from>
      <xdr:col>42</xdr:col>
      <xdr:colOff>882763</xdr:colOff>
      <xdr:row>33</xdr:row>
      <xdr:rowOff>204107</xdr:rowOff>
    </xdr:from>
    <xdr:to>
      <xdr:col>43</xdr:col>
      <xdr:colOff>108858</xdr:colOff>
      <xdr:row>35</xdr:row>
      <xdr:rowOff>15307</xdr:rowOff>
    </xdr:to>
    <xdr:cxnSp macro="">
      <xdr:nvCxnSpPr>
        <xdr:cNvPr id="79" name="Straight Arrow Connector 78"/>
        <xdr:cNvCxnSpPr/>
      </xdr:nvCxnSpPr>
      <xdr:spPr>
        <a:xfrm flipH="1">
          <a:off x="25895413" y="10033907"/>
          <a:ext cx="254795" cy="439850"/>
        </a:xfrm>
        <a:prstGeom prst="straightConnector1">
          <a:avLst/>
        </a:prstGeom>
        <a:ln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36</xdr:row>
      <xdr:rowOff>47625</xdr:rowOff>
    </xdr:from>
    <xdr:to>
      <xdr:col>16</xdr:col>
      <xdr:colOff>59530</xdr:colOff>
      <xdr:row>37</xdr:row>
      <xdr:rowOff>214312</xdr:rowOff>
    </xdr:to>
    <xdr:sp macro="" textlink="">
      <xdr:nvSpPr>
        <xdr:cNvPr id="80" name="TextBox 79"/>
        <xdr:cNvSpPr txBox="1"/>
      </xdr:nvSpPr>
      <xdr:spPr>
        <a:xfrm>
          <a:off x="3248025" y="10820400"/>
          <a:ext cx="7727155" cy="48101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If</a:t>
          </a:r>
          <a:r>
            <a:rPr lang="en-US" sz="1050" baseline="0"/>
            <a:t> this is greater than 0.00,  you will need to key  the  total in the apprporiate box</a:t>
          </a:r>
          <a:endParaRPr lang="en-US" sz="1050"/>
        </a:p>
      </xdr:txBody>
    </xdr:sp>
    <xdr:clientData/>
  </xdr:twoCellAnchor>
  <xdr:twoCellAnchor>
    <xdr:from>
      <xdr:col>2</xdr:col>
      <xdr:colOff>47625</xdr:colOff>
      <xdr:row>36</xdr:row>
      <xdr:rowOff>107156</xdr:rowOff>
    </xdr:from>
    <xdr:to>
      <xdr:col>2</xdr:col>
      <xdr:colOff>452438</xdr:colOff>
      <xdr:row>37</xdr:row>
      <xdr:rowOff>214312</xdr:rowOff>
    </xdr:to>
    <xdr:sp macro="" textlink="">
      <xdr:nvSpPr>
        <xdr:cNvPr id="81" name="Left Brace 80"/>
        <xdr:cNvSpPr/>
      </xdr:nvSpPr>
      <xdr:spPr>
        <a:xfrm>
          <a:off x="2867025" y="10879931"/>
          <a:ext cx="404813" cy="421481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35</xdr:row>
      <xdr:rowOff>190500</xdr:rowOff>
    </xdr:from>
    <xdr:to>
      <xdr:col>2</xdr:col>
      <xdr:colOff>488156</xdr:colOff>
      <xdr:row>36</xdr:row>
      <xdr:rowOff>107156</xdr:rowOff>
    </xdr:to>
    <xdr:cxnSp macro="">
      <xdr:nvCxnSpPr>
        <xdr:cNvPr id="82" name="Straight Arrow Connector 81"/>
        <xdr:cNvCxnSpPr/>
      </xdr:nvCxnSpPr>
      <xdr:spPr>
        <a:xfrm flipH="1" flipV="1">
          <a:off x="2843213" y="10648950"/>
          <a:ext cx="464343" cy="23098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511970</xdr:colOff>
      <xdr:row>33</xdr:row>
      <xdr:rowOff>71437</xdr:rowOff>
    </xdr:from>
    <xdr:to>
      <xdr:col>14</xdr:col>
      <xdr:colOff>631031</xdr:colOff>
      <xdr:row>34</xdr:row>
      <xdr:rowOff>226218</xdr:rowOff>
    </xdr:to>
    <xdr:sp macro="" textlink="">
      <xdr:nvSpPr>
        <xdr:cNvPr id="83" name="TextBox 82"/>
        <xdr:cNvSpPr txBox="1"/>
      </xdr:nvSpPr>
      <xdr:spPr>
        <a:xfrm>
          <a:off x="3331370" y="9901237"/>
          <a:ext cx="7186611" cy="469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is greater than 0.00  you will need to key  the  total in the apprporiate box</a:t>
          </a:r>
          <a:endParaRPr lang="en-US" sz="105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71439</xdr:colOff>
      <xdr:row>33</xdr:row>
      <xdr:rowOff>130968</xdr:rowOff>
    </xdr:from>
    <xdr:to>
      <xdr:col>2</xdr:col>
      <xdr:colOff>523875</xdr:colOff>
      <xdr:row>34</xdr:row>
      <xdr:rowOff>202406</xdr:rowOff>
    </xdr:to>
    <xdr:sp macro="" textlink="">
      <xdr:nvSpPr>
        <xdr:cNvPr id="84" name="Left Brace 83"/>
        <xdr:cNvSpPr/>
      </xdr:nvSpPr>
      <xdr:spPr>
        <a:xfrm>
          <a:off x="2890839" y="9960768"/>
          <a:ext cx="452436" cy="385763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11906</xdr:colOff>
      <xdr:row>33</xdr:row>
      <xdr:rowOff>11906</xdr:rowOff>
    </xdr:from>
    <xdr:to>
      <xdr:col>2</xdr:col>
      <xdr:colOff>488156</xdr:colOff>
      <xdr:row>33</xdr:row>
      <xdr:rowOff>107156</xdr:rowOff>
    </xdr:to>
    <xdr:cxnSp macro="">
      <xdr:nvCxnSpPr>
        <xdr:cNvPr id="85" name="Straight Arrow Connector 84"/>
        <xdr:cNvCxnSpPr/>
      </xdr:nvCxnSpPr>
      <xdr:spPr>
        <a:xfrm flipH="1" flipV="1">
          <a:off x="2831306" y="9841706"/>
          <a:ext cx="476250" cy="952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86" name="Straight Arrow Connector 85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87" name="Straight Arrow Connector 86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88" name="Straight Arrow Connector 87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89" name="Straight Arrow Connector 88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90" name="Straight Arrow Connector 89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91" name="Straight Arrow Connector 90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92" name="Straight Arrow Connector 91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93" name="Straight Arrow Connector 92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11</xdr:row>
      <xdr:rowOff>234950</xdr:rowOff>
    </xdr:from>
    <xdr:to>
      <xdr:col>16</xdr:col>
      <xdr:colOff>635000</xdr:colOff>
      <xdr:row>11</xdr:row>
      <xdr:rowOff>234950</xdr:rowOff>
    </xdr:to>
    <xdr:cxnSp macro="">
      <xdr:nvCxnSpPr>
        <xdr:cNvPr id="94" name="Straight Arrow Connector 93"/>
        <xdr:cNvCxnSpPr/>
      </xdr:nvCxnSpPr>
      <xdr:spPr>
        <a:xfrm>
          <a:off x="115506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11</xdr:row>
      <xdr:rowOff>234950</xdr:rowOff>
    </xdr:from>
    <xdr:to>
      <xdr:col>16</xdr:col>
      <xdr:colOff>635000</xdr:colOff>
      <xdr:row>11</xdr:row>
      <xdr:rowOff>234950</xdr:rowOff>
    </xdr:to>
    <xdr:cxnSp macro="">
      <xdr:nvCxnSpPr>
        <xdr:cNvPr id="95" name="Straight Arrow Connector 94"/>
        <xdr:cNvCxnSpPr/>
      </xdr:nvCxnSpPr>
      <xdr:spPr>
        <a:xfrm>
          <a:off x="115506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11</xdr:row>
      <xdr:rowOff>234950</xdr:rowOff>
    </xdr:from>
    <xdr:to>
      <xdr:col>16</xdr:col>
      <xdr:colOff>635000</xdr:colOff>
      <xdr:row>11</xdr:row>
      <xdr:rowOff>234950</xdr:rowOff>
    </xdr:to>
    <xdr:cxnSp macro="">
      <xdr:nvCxnSpPr>
        <xdr:cNvPr id="96" name="Straight Arrow Connector 95"/>
        <xdr:cNvCxnSpPr/>
      </xdr:nvCxnSpPr>
      <xdr:spPr>
        <a:xfrm>
          <a:off x="115506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11</xdr:row>
      <xdr:rowOff>234950</xdr:rowOff>
    </xdr:from>
    <xdr:to>
      <xdr:col>16</xdr:col>
      <xdr:colOff>635000</xdr:colOff>
      <xdr:row>11</xdr:row>
      <xdr:rowOff>234950</xdr:rowOff>
    </xdr:to>
    <xdr:cxnSp macro="">
      <xdr:nvCxnSpPr>
        <xdr:cNvPr id="97" name="Straight Arrow Connector 96"/>
        <xdr:cNvCxnSpPr/>
      </xdr:nvCxnSpPr>
      <xdr:spPr>
        <a:xfrm>
          <a:off x="115506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98" name="Straight Arrow Connector 97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99" name="Straight Arrow Connector 98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100" name="Straight Arrow Connector 99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101" name="Straight Arrow Connector 100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02" name="Straight Arrow Connector 101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03" name="Straight Arrow Connector 102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04" name="Straight Arrow Connector 103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05" name="Straight Arrow Connector 104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106" name="Straight Arrow Connector 105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107" name="Straight Arrow Connector 106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108" name="Straight Arrow Connector 107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109" name="Straight Arrow Connector 108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110" name="Straight Arrow Connector 109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111" name="Straight Arrow Connector 110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112" name="Straight Arrow Connector 111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113" name="Straight Arrow Connector 112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114" name="Straight Arrow Connector 113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115" name="Straight Arrow Connector 114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116" name="Straight Arrow Connector 115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117" name="Straight Arrow Connector 116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118" name="Straight Arrow Connector 117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119" name="Straight Arrow Connector 118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120" name="Straight Arrow Connector 119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635000</xdr:colOff>
      <xdr:row>11</xdr:row>
      <xdr:rowOff>234950</xdr:rowOff>
    </xdr:from>
    <xdr:to>
      <xdr:col>18</xdr:col>
      <xdr:colOff>635000</xdr:colOff>
      <xdr:row>11</xdr:row>
      <xdr:rowOff>234950</xdr:rowOff>
    </xdr:to>
    <xdr:cxnSp macro="">
      <xdr:nvCxnSpPr>
        <xdr:cNvPr id="121" name="Straight Arrow Connector 120"/>
        <xdr:cNvCxnSpPr/>
      </xdr:nvCxnSpPr>
      <xdr:spPr>
        <a:xfrm>
          <a:off x="1257935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22" name="Straight Arrow Connector 121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23" name="Straight Arrow Connector 122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24" name="Straight Arrow Connector 123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635000</xdr:colOff>
      <xdr:row>11</xdr:row>
      <xdr:rowOff>234950</xdr:rowOff>
    </xdr:from>
    <xdr:to>
      <xdr:col>20</xdr:col>
      <xdr:colOff>635000</xdr:colOff>
      <xdr:row>11</xdr:row>
      <xdr:rowOff>234950</xdr:rowOff>
    </xdr:to>
    <xdr:cxnSp macro="">
      <xdr:nvCxnSpPr>
        <xdr:cNvPr id="125" name="Straight Arrow Connector 124"/>
        <xdr:cNvCxnSpPr/>
      </xdr:nvCxnSpPr>
      <xdr:spPr>
        <a:xfrm>
          <a:off x="137033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126" name="Straight Arrow Connector 125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127" name="Straight Arrow Connector 126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128" name="Straight Arrow Connector 127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635000</xdr:colOff>
      <xdr:row>11</xdr:row>
      <xdr:rowOff>234950</xdr:rowOff>
    </xdr:from>
    <xdr:to>
      <xdr:col>22</xdr:col>
      <xdr:colOff>635000</xdr:colOff>
      <xdr:row>11</xdr:row>
      <xdr:rowOff>234950</xdr:rowOff>
    </xdr:to>
    <xdr:cxnSp macro="">
      <xdr:nvCxnSpPr>
        <xdr:cNvPr id="129" name="Straight Arrow Connector 128"/>
        <xdr:cNvCxnSpPr/>
      </xdr:nvCxnSpPr>
      <xdr:spPr>
        <a:xfrm>
          <a:off x="147701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130" name="Straight Arrow Connector 129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131" name="Straight Arrow Connector 130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132" name="Straight Arrow Connector 131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635000</xdr:colOff>
      <xdr:row>11</xdr:row>
      <xdr:rowOff>234950</xdr:rowOff>
    </xdr:from>
    <xdr:to>
      <xdr:col>24</xdr:col>
      <xdr:colOff>635000</xdr:colOff>
      <xdr:row>11</xdr:row>
      <xdr:rowOff>234950</xdr:rowOff>
    </xdr:to>
    <xdr:cxnSp macro="">
      <xdr:nvCxnSpPr>
        <xdr:cNvPr id="133" name="Straight Arrow Connector 132"/>
        <xdr:cNvCxnSpPr/>
      </xdr:nvCxnSpPr>
      <xdr:spPr>
        <a:xfrm>
          <a:off x="15875000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134" name="Straight Arrow Connector 133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135" name="Straight Arrow Connector 134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136" name="Straight Arrow Connector 135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635000</xdr:colOff>
      <xdr:row>11</xdr:row>
      <xdr:rowOff>234950</xdr:rowOff>
    </xdr:from>
    <xdr:to>
      <xdr:col>26</xdr:col>
      <xdr:colOff>635000</xdr:colOff>
      <xdr:row>11</xdr:row>
      <xdr:rowOff>234950</xdr:rowOff>
    </xdr:to>
    <xdr:cxnSp macro="">
      <xdr:nvCxnSpPr>
        <xdr:cNvPr id="137" name="Straight Arrow Connector 136"/>
        <xdr:cNvCxnSpPr/>
      </xdr:nvCxnSpPr>
      <xdr:spPr>
        <a:xfrm>
          <a:off x="17008475" y="3435350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</xdr:colOff>
      <xdr:row>33</xdr:row>
      <xdr:rowOff>269875</xdr:rowOff>
    </xdr:from>
    <xdr:to>
      <xdr:col>18</xdr:col>
      <xdr:colOff>47623</xdr:colOff>
      <xdr:row>35</xdr:row>
      <xdr:rowOff>222250</xdr:rowOff>
    </xdr:to>
    <xdr:sp macro="" textlink="">
      <xdr:nvSpPr>
        <xdr:cNvPr id="2" name="TextBox 1"/>
        <xdr:cNvSpPr txBox="1"/>
      </xdr:nvSpPr>
      <xdr:spPr>
        <a:xfrm>
          <a:off x="5127625" y="11287125"/>
          <a:ext cx="5349873" cy="5715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9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If this is greater than 0.00 </a:t>
          </a:r>
          <a:r>
            <a:rPr lang="en-US" sz="1400" baseline="0"/>
            <a:t> you will need to type the total  hours in the approproate box to the left (Comp @ 1.5 or OT @ 1.5)</a:t>
          </a:r>
          <a:endParaRPr lang="en-US" sz="1400"/>
        </a:p>
      </xdr:txBody>
    </xdr:sp>
    <xdr:clientData/>
  </xdr:twoCellAnchor>
  <xdr:twoCellAnchor>
    <xdr:from>
      <xdr:col>4</xdr:col>
      <xdr:colOff>888999</xdr:colOff>
      <xdr:row>36</xdr:row>
      <xdr:rowOff>285750</xdr:rowOff>
    </xdr:from>
    <xdr:to>
      <xdr:col>18</xdr:col>
      <xdr:colOff>111124</xdr:colOff>
      <xdr:row>38</xdr:row>
      <xdr:rowOff>190499</xdr:rowOff>
    </xdr:to>
    <xdr:sp macro="" textlink="">
      <xdr:nvSpPr>
        <xdr:cNvPr id="8" name="TextBox 7"/>
        <xdr:cNvSpPr txBox="1"/>
      </xdr:nvSpPr>
      <xdr:spPr>
        <a:xfrm>
          <a:off x="5095874" y="12239625"/>
          <a:ext cx="5445125" cy="5397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this is greater than 0.00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will need to type the total  hours  in the approproate box</a:t>
          </a:r>
          <a:endParaRPr lang="en-US" sz="1400">
            <a:effectLst/>
          </a:endParaRPr>
        </a:p>
        <a:p>
          <a:pPr algn="l"/>
          <a:r>
            <a:rPr lang="en-US" sz="1400"/>
            <a:t> to the left</a:t>
          </a:r>
          <a:r>
            <a:rPr lang="en-US" sz="1400" baseline="0"/>
            <a:t> (Comp  Straight or OT Straight)</a:t>
          </a:r>
          <a:r>
            <a:rPr lang="en-US" sz="1400"/>
            <a:t> </a:t>
          </a:r>
        </a:p>
      </xdr:txBody>
    </xdr:sp>
    <xdr:clientData/>
  </xdr:twoCellAnchor>
  <xdr:twoCellAnchor>
    <xdr:from>
      <xdr:col>4</xdr:col>
      <xdr:colOff>174626</xdr:colOff>
      <xdr:row>34</xdr:row>
      <xdr:rowOff>0</xdr:rowOff>
    </xdr:from>
    <xdr:to>
      <xdr:col>4</xdr:col>
      <xdr:colOff>841376</xdr:colOff>
      <xdr:row>35</xdr:row>
      <xdr:rowOff>63500</xdr:rowOff>
    </xdr:to>
    <xdr:sp macro="" textlink="">
      <xdr:nvSpPr>
        <xdr:cNvPr id="15" name="Left Brace 14"/>
        <xdr:cNvSpPr/>
      </xdr:nvSpPr>
      <xdr:spPr>
        <a:xfrm>
          <a:off x="4381501" y="11318875"/>
          <a:ext cx="666750" cy="3810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222250</xdr:colOff>
      <xdr:row>37</xdr:row>
      <xdr:rowOff>47624</xdr:rowOff>
    </xdr:from>
    <xdr:to>
      <xdr:col>5</xdr:col>
      <xdr:colOff>0</xdr:colOff>
      <xdr:row>38</xdr:row>
      <xdr:rowOff>111125</xdr:rowOff>
    </xdr:to>
    <xdr:sp macro="" textlink="">
      <xdr:nvSpPr>
        <xdr:cNvPr id="16" name="Left Brace 15"/>
        <xdr:cNvSpPr/>
      </xdr:nvSpPr>
      <xdr:spPr>
        <a:xfrm>
          <a:off x="4429125" y="12318999"/>
          <a:ext cx="666750" cy="381001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1270001</xdr:colOff>
      <xdr:row>34</xdr:row>
      <xdr:rowOff>301626</xdr:rowOff>
    </xdr:from>
    <xdr:to>
      <xdr:col>4</xdr:col>
      <xdr:colOff>841376</xdr:colOff>
      <xdr:row>35</xdr:row>
      <xdr:rowOff>63500</xdr:rowOff>
    </xdr:to>
    <xdr:cxnSp macro="">
      <xdr:nvCxnSpPr>
        <xdr:cNvPr id="18" name="Straight Arrow Connector 17"/>
        <xdr:cNvCxnSpPr>
          <a:stCxn id="15" idx="2"/>
        </xdr:cNvCxnSpPr>
      </xdr:nvCxnSpPr>
      <xdr:spPr>
        <a:xfrm flipH="1" flipV="1">
          <a:off x="3238501" y="11620501"/>
          <a:ext cx="1809750" cy="7937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1254125</xdr:colOff>
      <xdr:row>37</xdr:row>
      <xdr:rowOff>285750</xdr:rowOff>
    </xdr:from>
    <xdr:to>
      <xdr:col>6</xdr:col>
      <xdr:colOff>31750</xdr:colOff>
      <xdr:row>38</xdr:row>
      <xdr:rowOff>190500</xdr:rowOff>
    </xdr:to>
    <xdr:cxnSp macro="">
      <xdr:nvCxnSpPr>
        <xdr:cNvPr id="19" name="Straight Arrow Connector 18"/>
        <xdr:cNvCxnSpPr/>
      </xdr:nvCxnSpPr>
      <xdr:spPr>
        <a:xfrm flipH="1" flipV="1">
          <a:off x="3222625" y="12557125"/>
          <a:ext cx="1905000" cy="22225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</xdr:colOff>
      <xdr:row>0</xdr:row>
      <xdr:rowOff>0</xdr:rowOff>
    </xdr:from>
    <xdr:to>
      <xdr:col>18</xdr:col>
      <xdr:colOff>47623</xdr:colOff>
      <xdr:row>0</xdr:row>
      <xdr:rowOff>0</xdr:rowOff>
    </xdr:to>
    <xdr:sp macro="" textlink="">
      <xdr:nvSpPr>
        <xdr:cNvPr id="2" name="TextBox 1"/>
        <xdr:cNvSpPr txBox="1"/>
      </xdr:nvSpPr>
      <xdr:spPr>
        <a:xfrm>
          <a:off x="5137150" y="11337925"/>
          <a:ext cx="5387973" cy="43497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9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If this is greater than 0.00 </a:t>
          </a:r>
          <a:r>
            <a:rPr lang="en-US" sz="1400" baseline="0"/>
            <a:t> you will need to type the total  hours in the approproate box to the left (Comp @ 1.5 or OT @ 1.5)</a:t>
          </a:r>
          <a:endParaRPr lang="en-US" sz="1400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16</xdr:col>
      <xdr:colOff>619124</xdr:colOff>
      <xdr:row>0</xdr:row>
      <xdr:rowOff>0</xdr:rowOff>
    </xdr:to>
    <xdr:sp macro="" textlink="">
      <xdr:nvSpPr>
        <xdr:cNvPr id="3" name="TextBox 2"/>
        <xdr:cNvSpPr txBox="1"/>
      </xdr:nvSpPr>
      <xdr:spPr>
        <a:xfrm>
          <a:off x="5105400" y="12277725"/>
          <a:ext cx="5095874" cy="5333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this is greater than 0.00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will need to type the total  hours  in the approproate box</a:t>
          </a:r>
          <a:endParaRPr lang="en-US" sz="1400">
            <a:effectLst/>
          </a:endParaRPr>
        </a:p>
        <a:p>
          <a:pPr algn="l"/>
          <a:r>
            <a:rPr lang="en-US" sz="1400"/>
            <a:t> to the left</a:t>
          </a:r>
          <a:r>
            <a:rPr lang="en-US" sz="1400" baseline="0"/>
            <a:t> (Comp  Straight or OT Straight)</a:t>
          </a:r>
          <a:r>
            <a:rPr lang="en-US" sz="1400"/>
            <a:t> </a:t>
          </a:r>
        </a:p>
      </xdr:txBody>
    </xdr:sp>
    <xdr:clientData/>
  </xdr:twoCellAnchor>
  <xdr:twoCellAnchor>
    <xdr:from>
      <xdr:col>4</xdr:col>
      <xdr:colOff>174626</xdr:colOff>
      <xdr:row>0</xdr:row>
      <xdr:rowOff>0</xdr:rowOff>
    </xdr:from>
    <xdr:to>
      <xdr:col>4</xdr:col>
      <xdr:colOff>841376</xdr:colOff>
      <xdr:row>0</xdr:row>
      <xdr:rowOff>0</xdr:rowOff>
    </xdr:to>
    <xdr:sp macro="" textlink="">
      <xdr:nvSpPr>
        <xdr:cNvPr id="4" name="Left Brace 3"/>
        <xdr:cNvSpPr/>
      </xdr:nvSpPr>
      <xdr:spPr>
        <a:xfrm>
          <a:off x="4384676" y="11363325"/>
          <a:ext cx="666750" cy="3778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222250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" name="Left Brace 4"/>
        <xdr:cNvSpPr/>
      </xdr:nvSpPr>
      <xdr:spPr>
        <a:xfrm>
          <a:off x="4432300" y="12353924"/>
          <a:ext cx="673100" cy="37782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1270001</xdr:colOff>
      <xdr:row>0</xdr:row>
      <xdr:rowOff>0</xdr:rowOff>
    </xdr:from>
    <xdr:to>
      <xdr:col>4</xdr:col>
      <xdr:colOff>841376</xdr:colOff>
      <xdr:row>0</xdr:row>
      <xdr:rowOff>0</xdr:rowOff>
    </xdr:to>
    <xdr:cxnSp macro="">
      <xdr:nvCxnSpPr>
        <xdr:cNvPr id="6" name="Straight Arrow Connector 5"/>
        <xdr:cNvCxnSpPr>
          <a:stCxn id="4" idx="2"/>
        </xdr:cNvCxnSpPr>
      </xdr:nvCxnSpPr>
      <xdr:spPr>
        <a:xfrm flipH="1" flipV="1">
          <a:off x="3232151" y="11664951"/>
          <a:ext cx="1819275" cy="7619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1254125</xdr:colOff>
      <xdr:row>0</xdr:row>
      <xdr:rowOff>0</xdr:rowOff>
    </xdr:from>
    <xdr:to>
      <xdr:col>6</xdr:col>
      <xdr:colOff>31750</xdr:colOff>
      <xdr:row>0</xdr:row>
      <xdr:rowOff>0</xdr:rowOff>
    </xdr:to>
    <xdr:cxnSp macro="">
      <xdr:nvCxnSpPr>
        <xdr:cNvPr id="7" name="Straight Arrow Connector 6"/>
        <xdr:cNvCxnSpPr/>
      </xdr:nvCxnSpPr>
      <xdr:spPr>
        <a:xfrm flipH="1" flipV="1">
          <a:off x="3216275" y="12592050"/>
          <a:ext cx="1920875" cy="2190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</xdr:colOff>
      <xdr:row>33</xdr:row>
      <xdr:rowOff>269875</xdr:rowOff>
    </xdr:from>
    <xdr:to>
      <xdr:col>18</xdr:col>
      <xdr:colOff>47623</xdr:colOff>
      <xdr:row>35</xdr:row>
      <xdr:rowOff>95249</xdr:rowOff>
    </xdr:to>
    <xdr:sp macro="" textlink="">
      <xdr:nvSpPr>
        <xdr:cNvPr id="14" name="TextBox 13"/>
        <xdr:cNvSpPr txBox="1"/>
      </xdr:nvSpPr>
      <xdr:spPr>
        <a:xfrm>
          <a:off x="5137150" y="10937875"/>
          <a:ext cx="5387973" cy="434974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9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If this is greater than 0.00 </a:t>
          </a:r>
          <a:r>
            <a:rPr lang="en-US" sz="1400" baseline="0"/>
            <a:t> you will need to type the total  hours in the approproate box to the left (Comp @ 1.5 or OT @ 1.5)</a:t>
          </a:r>
          <a:endParaRPr lang="en-US" sz="1400"/>
        </a:p>
      </xdr:txBody>
    </xdr:sp>
    <xdr:clientData/>
  </xdr:twoCellAnchor>
  <xdr:twoCellAnchor>
    <xdr:from>
      <xdr:col>5</xdr:col>
      <xdr:colOff>0</xdr:colOff>
      <xdr:row>36</xdr:row>
      <xdr:rowOff>285750</xdr:rowOff>
    </xdr:from>
    <xdr:to>
      <xdr:col>16</xdr:col>
      <xdr:colOff>619124</xdr:colOff>
      <xdr:row>38</xdr:row>
      <xdr:rowOff>190499</xdr:rowOff>
    </xdr:to>
    <xdr:sp macro="" textlink="">
      <xdr:nvSpPr>
        <xdr:cNvPr id="15" name="TextBox 14"/>
        <xdr:cNvSpPr txBox="1"/>
      </xdr:nvSpPr>
      <xdr:spPr>
        <a:xfrm>
          <a:off x="5105400" y="11877675"/>
          <a:ext cx="5095874" cy="5333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this is greater than 0.00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will need to type the total  hours  in the approproate box</a:t>
          </a:r>
          <a:endParaRPr lang="en-US" sz="1400">
            <a:effectLst/>
          </a:endParaRPr>
        </a:p>
        <a:p>
          <a:pPr algn="l"/>
          <a:r>
            <a:rPr lang="en-US" sz="1400"/>
            <a:t> to the left</a:t>
          </a:r>
          <a:r>
            <a:rPr lang="en-US" sz="1400" baseline="0"/>
            <a:t> (Comp  Straight or OT Straight)</a:t>
          </a:r>
          <a:r>
            <a:rPr lang="en-US" sz="1400"/>
            <a:t> </a:t>
          </a:r>
        </a:p>
      </xdr:txBody>
    </xdr:sp>
    <xdr:clientData/>
  </xdr:twoCellAnchor>
  <xdr:twoCellAnchor>
    <xdr:from>
      <xdr:col>4</xdr:col>
      <xdr:colOff>174626</xdr:colOff>
      <xdr:row>34</xdr:row>
      <xdr:rowOff>0</xdr:rowOff>
    </xdr:from>
    <xdr:to>
      <xdr:col>4</xdr:col>
      <xdr:colOff>841376</xdr:colOff>
      <xdr:row>35</xdr:row>
      <xdr:rowOff>63500</xdr:rowOff>
    </xdr:to>
    <xdr:sp macro="" textlink="">
      <xdr:nvSpPr>
        <xdr:cNvPr id="16" name="Left Brace 15"/>
        <xdr:cNvSpPr/>
      </xdr:nvSpPr>
      <xdr:spPr>
        <a:xfrm>
          <a:off x="4384676" y="10963275"/>
          <a:ext cx="666750" cy="3778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222250</xdr:colOff>
      <xdr:row>37</xdr:row>
      <xdr:rowOff>47624</xdr:rowOff>
    </xdr:from>
    <xdr:to>
      <xdr:col>5</xdr:col>
      <xdr:colOff>0</xdr:colOff>
      <xdr:row>38</xdr:row>
      <xdr:rowOff>111125</xdr:rowOff>
    </xdr:to>
    <xdr:sp macro="" textlink="">
      <xdr:nvSpPr>
        <xdr:cNvPr id="17" name="Left Brace 16"/>
        <xdr:cNvSpPr/>
      </xdr:nvSpPr>
      <xdr:spPr>
        <a:xfrm>
          <a:off x="4432300" y="11953874"/>
          <a:ext cx="673100" cy="377826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1270001</xdr:colOff>
      <xdr:row>34</xdr:row>
      <xdr:rowOff>301626</xdr:rowOff>
    </xdr:from>
    <xdr:to>
      <xdr:col>4</xdr:col>
      <xdr:colOff>841376</xdr:colOff>
      <xdr:row>35</xdr:row>
      <xdr:rowOff>63500</xdr:rowOff>
    </xdr:to>
    <xdr:cxnSp macro="">
      <xdr:nvCxnSpPr>
        <xdr:cNvPr id="18" name="Straight Arrow Connector 17"/>
        <xdr:cNvCxnSpPr>
          <a:stCxn id="16" idx="2"/>
        </xdr:cNvCxnSpPr>
      </xdr:nvCxnSpPr>
      <xdr:spPr>
        <a:xfrm flipH="1" flipV="1">
          <a:off x="3232151" y="11264901"/>
          <a:ext cx="1819275" cy="76199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1254125</xdr:colOff>
      <xdr:row>37</xdr:row>
      <xdr:rowOff>285750</xdr:rowOff>
    </xdr:from>
    <xdr:to>
      <xdr:col>6</xdr:col>
      <xdr:colOff>31750</xdr:colOff>
      <xdr:row>38</xdr:row>
      <xdr:rowOff>190500</xdr:rowOff>
    </xdr:to>
    <xdr:cxnSp macro="">
      <xdr:nvCxnSpPr>
        <xdr:cNvPr id="19" name="Straight Arrow Connector 18"/>
        <xdr:cNvCxnSpPr/>
      </xdr:nvCxnSpPr>
      <xdr:spPr>
        <a:xfrm flipH="1" flipV="1">
          <a:off x="3216275" y="12192000"/>
          <a:ext cx="1920875" cy="2190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841375</xdr:colOff>
      <xdr:row>38</xdr:row>
      <xdr:rowOff>231775</xdr:rowOff>
    </xdr:from>
    <xdr:to>
      <xdr:col>18</xdr:col>
      <xdr:colOff>857248</xdr:colOff>
      <xdr:row>41</xdr:row>
      <xdr:rowOff>111125</xdr:rowOff>
    </xdr:to>
    <xdr:sp macro="" textlink="">
      <xdr:nvSpPr>
        <xdr:cNvPr id="2" name="TextBox 1"/>
        <xdr:cNvSpPr txBox="1"/>
      </xdr:nvSpPr>
      <xdr:spPr>
        <a:xfrm>
          <a:off x="5349875" y="11661775"/>
          <a:ext cx="6461123" cy="8318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91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this is greater than 0:00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will need to type 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total  hours  in the appropriate box (Comp @ 1.5 or OT @ 1.5)</a:t>
          </a:r>
          <a:endParaRPr lang="en-US" sz="1800">
            <a:effectLst/>
          </a:endParaRPr>
        </a:p>
      </xdr:txBody>
    </xdr:sp>
    <xdr:clientData/>
  </xdr:twoCellAnchor>
  <xdr:twoCellAnchor>
    <xdr:from>
      <xdr:col>4</xdr:col>
      <xdr:colOff>857251</xdr:colOff>
      <xdr:row>42</xdr:row>
      <xdr:rowOff>47626</xdr:rowOff>
    </xdr:from>
    <xdr:to>
      <xdr:col>20</xdr:col>
      <xdr:colOff>47627</xdr:colOff>
      <xdr:row>44</xdr:row>
      <xdr:rowOff>63500</xdr:rowOff>
    </xdr:to>
    <xdr:sp macro="" textlink="">
      <xdr:nvSpPr>
        <xdr:cNvPr id="3" name="TextBox 2"/>
        <xdr:cNvSpPr txBox="1"/>
      </xdr:nvSpPr>
      <xdr:spPr>
        <a:xfrm>
          <a:off x="5365751" y="13017501"/>
          <a:ext cx="6556376" cy="7619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this is greater than 0:00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will need to type the total  hours  in the appropriate box </a:t>
          </a:r>
          <a:r>
            <a:rPr lang="en-US" sz="1400"/>
            <a:t> </a:t>
          </a:r>
          <a:r>
            <a:rPr lang="en-US" sz="1400" baseline="0"/>
            <a:t>(Comp  Straight or OT Straight)</a:t>
          </a:r>
          <a:r>
            <a:rPr lang="en-US" sz="1400"/>
            <a:t> </a:t>
          </a:r>
        </a:p>
      </xdr:txBody>
    </xdr:sp>
    <xdr:clientData/>
  </xdr:twoCellAnchor>
  <xdr:twoCellAnchor>
    <xdr:from>
      <xdr:col>4</xdr:col>
      <xdr:colOff>95251</xdr:colOff>
      <xdr:row>39</xdr:row>
      <xdr:rowOff>95250</xdr:rowOff>
    </xdr:from>
    <xdr:to>
      <xdr:col>4</xdr:col>
      <xdr:colOff>762001</xdr:colOff>
      <xdr:row>40</xdr:row>
      <xdr:rowOff>222250</xdr:rowOff>
    </xdr:to>
    <xdr:sp macro="" textlink="">
      <xdr:nvSpPr>
        <xdr:cNvPr id="4" name="Left Brace 3"/>
        <xdr:cNvSpPr/>
      </xdr:nvSpPr>
      <xdr:spPr>
        <a:xfrm>
          <a:off x="4603751" y="12239625"/>
          <a:ext cx="666750" cy="4445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63499</xdr:colOff>
      <xdr:row>42</xdr:row>
      <xdr:rowOff>206375</xdr:rowOff>
    </xdr:from>
    <xdr:to>
      <xdr:col>4</xdr:col>
      <xdr:colOff>777874</xdr:colOff>
      <xdr:row>43</xdr:row>
      <xdr:rowOff>222250</xdr:rowOff>
    </xdr:to>
    <xdr:sp macro="" textlink="">
      <xdr:nvSpPr>
        <xdr:cNvPr id="5" name="Left Brace 4"/>
        <xdr:cNvSpPr/>
      </xdr:nvSpPr>
      <xdr:spPr>
        <a:xfrm>
          <a:off x="4571999" y="13573125"/>
          <a:ext cx="714375" cy="4445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b="0"/>
        </a:p>
      </xdr:txBody>
    </xdr:sp>
    <xdr:clientData/>
  </xdr:twoCellAnchor>
  <xdr:twoCellAnchor>
    <xdr:from>
      <xdr:col>2</xdr:col>
      <xdr:colOff>31750</xdr:colOff>
      <xdr:row>39</xdr:row>
      <xdr:rowOff>111126</xdr:rowOff>
    </xdr:from>
    <xdr:to>
      <xdr:col>4</xdr:col>
      <xdr:colOff>15875</xdr:colOff>
      <xdr:row>40</xdr:row>
      <xdr:rowOff>206375</xdr:rowOff>
    </xdr:to>
    <xdr:sp macro="" textlink="">
      <xdr:nvSpPr>
        <xdr:cNvPr id="10" name="Right Brace 9"/>
        <xdr:cNvSpPr/>
      </xdr:nvSpPr>
      <xdr:spPr>
        <a:xfrm>
          <a:off x="3603625" y="12255501"/>
          <a:ext cx="920750" cy="412749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31750</xdr:colOff>
      <xdr:row>42</xdr:row>
      <xdr:rowOff>190500</xdr:rowOff>
    </xdr:from>
    <xdr:to>
      <xdr:col>2</xdr:col>
      <xdr:colOff>904874</xdr:colOff>
      <xdr:row>43</xdr:row>
      <xdr:rowOff>222250</xdr:rowOff>
    </xdr:to>
    <xdr:sp macro="" textlink="">
      <xdr:nvSpPr>
        <xdr:cNvPr id="15" name="Right Brace 14"/>
        <xdr:cNvSpPr/>
      </xdr:nvSpPr>
      <xdr:spPr>
        <a:xfrm>
          <a:off x="3603625" y="13557250"/>
          <a:ext cx="873124" cy="4603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365125</xdr:colOff>
      <xdr:row>58</xdr:row>
      <xdr:rowOff>247650</xdr:rowOff>
    </xdr:from>
    <xdr:to>
      <xdr:col>44</xdr:col>
      <xdr:colOff>682625</xdr:colOff>
      <xdr:row>58</xdr:row>
      <xdr:rowOff>428625</xdr:rowOff>
    </xdr:to>
    <xdr:sp macro="" textlink="">
      <xdr:nvSpPr>
        <xdr:cNvPr id="6" name="TextBox 5"/>
        <xdr:cNvSpPr txBox="1"/>
      </xdr:nvSpPr>
      <xdr:spPr>
        <a:xfrm>
          <a:off x="23733125" y="17710150"/>
          <a:ext cx="31750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395605</xdr:colOff>
      <xdr:row>60</xdr:row>
      <xdr:rowOff>78742</xdr:rowOff>
    </xdr:from>
    <xdr:to>
      <xdr:col>44</xdr:col>
      <xdr:colOff>682625</xdr:colOff>
      <xdr:row>60</xdr:row>
      <xdr:rowOff>269876</xdr:rowOff>
    </xdr:to>
    <xdr:sp macro="" textlink="">
      <xdr:nvSpPr>
        <xdr:cNvPr id="2" name="TextBox 1"/>
        <xdr:cNvSpPr txBox="1"/>
      </xdr:nvSpPr>
      <xdr:spPr>
        <a:xfrm>
          <a:off x="22953980" y="19604992"/>
          <a:ext cx="287020" cy="1911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396874</xdr:colOff>
      <xdr:row>48</xdr:row>
      <xdr:rowOff>285749</xdr:rowOff>
    </xdr:from>
    <xdr:to>
      <xdr:col>20</xdr:col>
      <xdr:colOff>650875</xdr:colOff>
      <xdr:row>48</xdr:row>
      <xdr:rowOff>492123</xdr:rowOff>
    </xdr:to>
    <xdr:sp macro="" textlink="">
      <xdr:nvSpPr>
        <xdr:cNvPr id="2" name="TextBox 1"/>
        <xdr:cNvSpPr txBox="1"/>
      </xdr:nvSpPr>
      <xdr:spPr>
        <a:xfrm flipH="1" flipV="1">
          <a:off x="12303124" y="17335499"/>
          <a:ext cx="254001" cy="206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/>
        </a:p>
        <a:p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topLeftCell="Q1" zoomScale="70" zoomScaleNormal="70" workbookViewId="0">
      <selection activeCell="AU5" sqref="AU5"/>
    </sheetView>
  </sheetViews>
  <sheetFormatPr defaultColWidth="9.140625" defaultRowHeight="15" x14ac:dyDescent="0.2"/>
  <cols>
    <col min="1" max="1" width="34.28515625" style="2" customWidth="1"/>
    <col min="2" max="2" width="8" style="2" customWidth="1"/>
    <col min="3" max="3" width="13.7109375" style="2" customWidth="1"/>
    <col min="4" max="4" width="6.28515625" style="2" bestFit="1" customWidth="1"/>
    <col min="5" max="5" width="10.5703125" style="2" customWidth="1"/>
    <col min="6" max="6" width="6.85546875" style="2" bestFit="1" customWidth="1"/>
    <col min="7" max="7" width="10.28515625" style="2" bestFit="1" customWidth="1"/>
    <col min="8" max="8" width="6.85546875" style="2" bestFit="1" customWidth="1"/>
    <col min="9" max="9" width="11.42578125" style="2" customWidth="1"/>
    <col min="10" max="10" width="6.85546875" style="2" bestFit="1" customWidth="1"/>
    <col min="11" max="11" width="10.28515625" style="2" customWidth="1"/>
    <col min="12" max="12" width="6.85546875" style="2" bestFit="1" customWidth="1"/>
    <col min="13" max="13" width="10.28515625" style="2" bestFit="1" customWidth="1"/>
    <col min="14" max="14" width="5.7109375" style="2" bestFit="1" customWidth="1"/>
    <col min="15" max="15" width="9.7109375" style="2" customWidth="1"/>
    <col min="16" max="16" width="5.7109375" style="2" bestFit="1" customWidth="1"/>
    <col min="17" max="17" width="9.7109375" style="2" customWidth="1"/>
    <col min="18" max="18" width="5.7109375" style="2" bestFit="1" customWidth="1"/>
    <col min="19" max="19" width="10.5703125" style="2" customWidth="1"/>
    <col min="20" max="20" width="6.28515625" style="2" bestFit="1" customWidth="1"/>
    <col min="21" max="21" width="10.28515625" style="2" bestFit="1" customWidth="1"/>
    <col min="22" max="22" width="5.7109375" style="2" bestFit="1" customWidth="1"/>
    <col min="23" max="23" width="10.28515625" style="2" bestFit="1" customWidth="1"/>
    <col min="24" max="24" width="6.28515625" style="2" bestFit="1" customWidth="1"/>
    <col min="25" max="25" width="10.28515625" style="2" bestFit="1" customWidth="1"/>
    <col min="26" max="26" width="6.7109375" style="2" bestFit="1" customWidth="1"/>
    <col min="27" max="27" width="10" style="2" customWidth="1"/>
    <col min="28" max="28" width="5.7109375" style="2" bestFit="1" customWidth="1"/>
    <col min="29" max="29" width="9.7109375" style="2" customWidth="1"/>
    <col min="30" max="30" width="5.7109375" style="2" bestFit="1" customWidth="1"/>
    <col min="31" max="31" width="9.7109375" style="2" customWidth="1"/>
    <col min="32" max="32" width="5.7109375" style="2" bestFit="1" customWidth="1"/>
    <col min="33" max="33" width="11" style="2" customWidth="1"/>
    <col min="34" max="34" width="6.28515625" style="2" bestFit="1" customWidth="1"/>
    <col min="35" max="35" width="11.140625" style="2" customWidth="1"/>
    <col min="36" max="36" width="5.7109375" style="2" bestFit="1" customWidth="1"/>
    <col min="37" max="37" width="10.28515625" style="2" customWidth="1"/>
    <col min="38" max="38" width="6.28515625" style="2" bestFit="1" customWidth="1"/>
    <col min="39" max="39" width="10.5703125" style="2" customWidth="1"/>
    <col min="40" max="40" width="5.7109375" style="2" bestFit="1" customWidth="1"/>
    <col min="41" max="41" width="10.28515625" style="2" customWidth="1"/>
    <col min="42" max="42" width="5.7109375" style="2" bestFit="1" customWidth="1"/>
    <col min="43" max="43" width="15.42578125" style="2" customWidth="1"/>
    <col min="44" max="44" width="5.7109375" style="2" bestFit="1" customWidth="1"/>
    <col min="45" max="45" width="10.140625" style="2" customWidth="1"/>
    <col min="46" max="46" width="3.28515625" style="2" customWidth="1"/>
    <col min="47" max="16384" width="9.140625" style="2"/>
  </cols>
  <sheetData>
    <row r="1" spans="1:46" ht="24" customHeight="1" x14ac:dyDescent="0.25">
      <c r="A1" s="50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87" t="s">
        <v>0</v>
      </c>
      <c r="P1" s="787"/>
      <c r="Q1" s="787"/>
      <c r="R1" s="787"/>
      <c r="S1" s="787"/>
      <c r="T1" s="787"/>
      <c r="U1" s="787"/>
      <c r="V1" s="148"/>
      <c r="W1" s="32"/>
      <c r="X1" s="32"/>
      <c r="Y1" s="1"/>
      <c r="Z1" s="1"/>
      <c r="AA1" s="1"/>
      <c r="AB1" s="1"/>
      <c r="AC1" s="1"/>
      <c r="AD1" s="1"/>
      <c r="AE1" s="788" t="s">
        <v>1</v>
      </c>
      <c r="AF1" s="788"/>
      <c r="AG1" s="788"/>
      <c r="AH1" s="788"/>
      <c r="AI1" s="788"/>
      <c r="AJ1" s="127"/>
      <c r="AK1" s="89" t="s">
        <v>2</v>
      </c>
      <c r="AL1" s="89"/>
      <c r="AM1" s="789"/>
      <c r="AN1" s="789"/>
      <c r="AO1" s="789"/>
      <c r="AP1" s="789"/>
      <c r="AQ1" s="789"/>
      <c r="AR1" s="126"/>
      <c r="AS1" s="83"/>
      <c r="AT1" s="4"/>
    </row>
    <row r="2" spans="1:46" s="28" customFormat="1" ht="16.5" customHeight="1" x14ac:dyDescent="0.2">
      <c r="A2" s="3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O2" s="790" t="s">
        <v>3</v>
      </c>
      <c r="P2" s="790"/>
      <c r="Q2" s="790"/>
      <c r="R2" s="790"/>
      <c r="S2" s="790"/>
      <c r="T2" s="790"/>
      <c r="U2" s="790"/>
      <c r="V2" s="149"/>
      <c r="W2" s="33"/>
      <c r="X2" s="33"/>
      <c r="Y2" s="33"/>
      <c r="Z2" s="33"/>
      <c r="AA2" s="149"/>
      <c r="AB2" s="149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84"/>
      <c r="AT2" s="21"/>
    </row>
    <row r="3" spans="1:46" ht="26.25" customHeight="1" x14ac:dyDescent="0.25">
      <c r="A3" s="791" t="s">
        <v>4</v>
      </c>
      <c r="B3" s="792"/>
      <c r="C3" s="793"/>
      <c r="D3" s="793"/>
      <c r="E3" s="793"/>
      <c r="F3" s="793"/>
      <c r="G3" s="793"/>
      <c r="H3" s="793"/>
      <c r="I3" s="793"/>
      <c r="J3" s="104"/>
      <c r="K3" s="794" t="s">
        <v>5</v>
      </c>
      <c r="L3" s="794"/>
      <c r="M3" s="794"/>
      <c r="N3" s="794"/>
      <c r="O3" s="794"/>
      <c r="P3" s="128"/>
      <c r="Q3" s="780"/>
      <c r="R3" s="780"/>
      <c r="S3" s="780"/>
      <c r="T3" s="780"/>
      <c r="U3" s="780"/>
      <c r="V3" s="107"/>
      <c r="W3" s="128" t="s">
        <v>6</v>
      </c>
      <c r="X3" s="128"/>
      <c r="Y3" s="780"/>
      <c r="Z3" s="780"/>
      <c r="AA3" s="780"/>
      <c r="AB3" s="780"/>
      <c r="AC3" s="780"/>
      <c r="AD3" s="107"/>
      <c r="AE3" s="794" t="s">
        <v>7</v>
      </c>
      <c r="AF3" s="794"/>
      <c r="AG3" s="794"/>
      <c r="AH3" s="128"/>
      <c r="AI3" s="780"/>
      <c r="AJ3" s="780"/>
      <c r="AK3" s="780"/>
      <c r="AL3" s="780"/>
      <c r="AM3" s="780"/>
      <c r="AN3" s="780"/>
      <c r="AO3" s="780"/>
      <c r="AP3" s="107"/>
      <c r="AQ3" s="4"/>
      <c r="AR3" s="4"/>
      <c r="AS3" s="85"/>
      <c r="AT3" s="4"/>
    </row>
    <row r="4" spans="1:46" ht="9.7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85"/>
      <c r="AT4" s="4"/>
    </row>
    <row r="5" spans="1:46" s="6" customFormat="1" ht="21.75" customHeight="1" x14ac:dyDescent="0.25">
      <c r="A5" s="781" t="s">
        <v>8</v>
      </c>
      <c r="B5" s="78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34"/>
    </row>
    <row r="6" spans="1:46" s="6" customFormat="1" ht="23.25" customHeight="1" x14ac:dyDescent="0.25">
      <c r="A6" s="781" t="s">
        <v>9</v>
      </c>
      <c r="B6" s="782"/>
      <c r="C6" s="7"/>
      <c r="D6" s="7"/>
      <c r="E6" s="7"/>
      <c r="F6" s="7"/>
      <c r="G6" s="7"/>
      <c r="H6" s="7"/>
      <c r="I6" s="7"/>
      <c r="J6" s="7"/>
      <c r="K6" s="7"/>
      <c r="L6" s="7"/>
      <c r="M6" s="7" t="s">
        <v>87</v>
      </c>
      <c r="N6" s="7"/>
      <c r="O6" s="7"/>
      <c r="P6" s="7"/>
      <c r="Q6" s="7"/>
      <c r="R6" s="7"/>
      <c r="S6" s="7" t="s">
        <v>87</v>
      </c>
      <c r="T6" s="7"/>
      <c r="U6" s="7" t="s">
        <v>87</v>
      </c>
      <c r="V6" s="7"/>
      <c r="W6" s="7" t="s">
        <v>87</v>
      </c>
      <c r="X6" s="7"/>
      <c r="Y6" s="7" t="s">
        <v>87</v>
      </c>
      <c r="Z6" s="7"/>
      <c r="AA6" s="7" t="s">
        <v>87</v>
      </c>
      <c r="AB6" s="7"/>
      <c r="AC6" s="7"/>
      <c r="AD6" s="7"/>
      <c r="AE6" s="7"/>
      <c r="AF6" s="7"/>
      <c r="AG6" s="7" t="s">
        <v>87</v>
      </c>
      <c r="AH6" s="7"/>
      <c r="AI6" s="7" t="s">
        <v>87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34"/>
    </row>
    <row r="7" spans="1:46" s="9" customFormat="1" ht="30" customHeight="1" x14ac:dyDescent="0.3">
      <c r="A7" s="783" t="s">
        <v>10</v>
      </c>
      <c r="B7" s="784"/>
      <c r="C7" s="8"/>
      <c r="D7" s="8"/>
      <c r="E7" s="8">
        <v>41989</v>
      </c>
      <c r="F7" s="8"/>
      <c r="G7" s="8">
        <v>41990</v>
      </c>
      <c r="H7" s="8"/>
      <c r="I7" s="8">
        <v>41991</v>
      </c>
      <c r="J7" s="8"/>
      <c r="K7" s="8">
        <v>41992</v>
      </c>
      <c r="L7" s="8"/>
      <c r="M7" s="8">
        <v>41993</v>
      </c>
      <c r="N7" s="8"/>
      <c r="O7" s="8">
        <v>41994</v>
      </c>
      <c r="P7" s="8"/>
      <c r="Q7" s="8">
        <v>41995</v>
      </c>
      <c r="R7" s="8"/>
      <c r="S7" s="8">
        <v>41996</v>
      </c>
      <c r="T7" s="8"/>
      <c r="U7" s="8">
        <v>41997</v>
      </c>
      <c r="V7" s="8"/>
      <c r="W7" s="8">
        <v>41998</v>
      </c>
      <c r="X7" s="8"/>
      <c r="Y7" s="8">
        <v>41999</v>
      </c>
      <c r="Z7" s="8"/>
      <c r="AA7" s="8">
        <v>42000</v>
      </c>
      <c r="AB7" s="8"/>
      <c r="AC7" s="8">
        <v>42002</v>
      </c>
      <c r="AD7" s="8"/>
      <c r="AE7" s="8">
        <v>42002</v>
      </c>
      <c r="AF7" s="8"/>
      <c r="AG7" s="8">
        <v>42003</v>
      </c>
      <c r="AH7" s="8"/>
      <c r="AI7" s="8">
        <v>42004</v>
      </c>
      <c r="AJ7" s="8"/>
      <c r="AK7" s="8"/>
      <c r="AL7" s="8"/>
      <c r="AM7" s="8"/>
      <c r="AN7" s="8"/>
      <c r="AO7" s="8"/>
      <c r="AP7" s="8"/>
      <c r="AQ7" s="8"/>
      <c r="AR7" s="8"/>
      <c r="AS7" s="8"/>
      <c r="AT7" s="35"/>
    </row>
    <row r="8" spans="1:46" s="56" customFormat="1" ht="24.95" customHeight="1" thickBot="1" x14ac:dyDescent="0.3">
      <c r="A8" s="785" t="s">
        <v>11</v>
      </c>
      <c r="B8" s="786"/>
      <c r="C8" s="51" t="s">
        <v>12</v>
      </c>
      <c r="D8" s="117" t="s">
        <v>88</v>
      </c>
      <c r="E8" s="52" t="s">
        <v>13</v>
      </c>
      <c r="F8" s="114" t="s">
        <v>13</v>
      </c>
      <c r="G8" s="52" t="s">
        <v>14</v>
      </c>
      <c r="H8" s="114" t="s">
        <v>14</v>
      </c>
      <c r="I8" s="52" t="s">
        <v>15</v>
      </c>
      <c r="J8" s="114" t="s">
        <v>15</v>
      </c>
      <c r="K8" s="52" t="s">
        <v>16</v>
      </c>
      <c r="L8" s="114" t="s">
        <v>16</v>
      </c>
      <c r="M8" s="52" t="s">
        <v>17</v>
      </c>
      <c r="N8" s="114" t="s">
        <v>17</v>
      </c>
      <c r="O8" s="52" t="s">
        <v>18</v>
      </c>
      <c r="P8" s="114" t="s">
        <v>18</v>
      </c>
      <c r="Q8" s="53" t="s">
        <v>12</v>
      </c>
      <c r="R8" s="114" t="s">
        <v>12</v>
      </c>
      <c r="S8" s="53" t="s">
        <v>13</v>
      </c>
      <c r="T8" s="114" t="s">
        <v>13</v>
      </c>
      <c r="U8" s="53" t="s">
        <v>14</v>
      </c>
      <c r="V8" s="114" t="s">
        <v>14</v>
      </c>
      <c r="W8" s="53" t="s">
        <v>15</v>
      </c>
      <c r="X8" s="114" t="s">
        <v>15</v>
      </c>
      <c r="Y8" s="53" t="s">
        <v>16</v>
      </c>
      <c r="Z8" s="114" t="s">
        <v>89</v>
      </c>
      <c r="AA8" s="53" t="s">
        <v>17</v>
      </c>
      <c r="AB8" s="114" t="s">
        <v>17</v>
      </c>
      <c r="AC8" s="53" t="s">
        <v>18</v>
      </c>
      <c r="AD8" s="114" t="s">
        <v>18</v>
      </c>
      <c r="AE8" s="54" t="s">
        <v>12</v>
      </c>
      <c r="AF8" s="114" t="s">
        <v>12</v>
      </c>
      <c r="AG8" s="54" t="s">
        <v>13</v>
      </c>
      <c r="AH8" s="114" t="s">
        <v>13</v>
      </c>
      <c r="AI8" s="54" t="s">
        <v>14</v>
      </c>
      <c r="AJ8" s="114" t="s">
        <v>14</v>
      </c>
      <c r="AK8" s="54" t="s">
        <v>15</v>
      </c>
      <c r="AL8" s="114" t="s">
        <v>15</v>
      </c>
      <c r="AM8" s="54" t="s">
        <v>16</v>
      </c>
      <c r="AN8" s="114" t="s">
        <v>16</v>
      </c>
      <c r="AO8" s="54" t="s">
        <v>17</v>
      </c>
      <c r="AP8" s="114" t="s">
        <v>17</v>
      </c>
      <c r="AQ8" s="54" t="s">
        <v>18</v>
      </c>
      <c r="AR8" s="114" t="s">
        <v>18</v>
      </c>
      <c r="AS8" s="96" t="s">
        <v>12</v>
      </c>
      <c r="AT8" s="55"/>
    </row>
    <row r="9" spans="1:46" s="56" customFormat="1" ht="24.95" customHeight="1" x14ac:dyDescent="0.25">
      <c r="A9" s="771" t="s">
        <v>85</v>
      </c>
      <c r="B9" s="772"/>
      <c r="C9" s="57"/>
      <c r="D9" s="118">
        <f>C9</f>
        <v>0</v>
      </c>
      <c r="E9" s="57">
        <v>0.32916666666666666</v>
      </c>
      <c r="F9" s="118">
        <f>E9</f>
        <v>0.32916666666666666</v>
      </c>
      <c r="G9" s="57">
        <v>0.3347222222222222</v>
      </c>
      <c r="H9" s="118">
        <f t="shared" ref="H9:H16" si="0">G9</f>
        <v>0.3347222222222222</v>
      </c>
      <c r="I9" s="57">
        <v>0.3298611111111111</v>
      </c>
      <c r="J9" s="118">
        <f>I9</f>
        <v>0.3298611111111111</v>
      </c>
      <c r="K9" s="57">
        <v>0.33263888888888887</v>
      </c>
      <c r="L9" s="118">
        <f>K9</f>
        <v>0.33263888888888887</v>
      </c>
      <c r="M9" s="57"/>
      <c r="N9" s="118">
        <f>M9</f>
        <v>0</v>
      </c>
      <c r="O9" s="57"/>
      <c r="P9" s="118">
        <f>O9</f>
        <v>0</v>
      </c>
      <c r="Q9" s="58"/>
      <c r="R9" s="118">
        <f>Q9</f>
        <v>0</v>
      </c>
      <c r="S9" s="58"/>
      <c r="T9" s="118">
        <f>S9</f>
        <v>0</v>
      </c>
      <c r="U9" s="58"/>
      <c r="V9" s="118">
        <f>U9</f>
        <v>0</v>
      </c>
      <c r="W9" s="58"/>
      <c r="X9" s="118">
        <f>W9</f>
        <v>0</v>
      </c>
      <c r="Y9" s="58"/>
      <c r="Z9" s="118">
        <f>Y9</f>
        <v>0</v>
      </c>
      <c r="AA9" s="58"/>
      <c r="AB9" s="118">
        <f>AA9</f>
        <v>0</v>
      </c>
      <c r="AC9" s="58"/>
      <c r="AD9" s="118">
        <f>AC9</f>
        <v>0</v>
      </c>
      <c r="AE9" s="59"/>
      <c r="AF9" s="118">
        <f>AE9</f>
        <v>0</v>
      </c>
      <c r="AG9" s="59"/>
      <c r="AH9" s="118">
        <f>AG9</f>
        <v>0</v>
      </c>
      <c r="AI9" s="59"/>
      <c r="AJ9" s="118">
        <f>AI9</f>
        <v>0</v>
      </c>
      <c r="AK9" s="59"/>
      <c r="AL9" s="118">
        <f>AK9</f>
        <v>0</v>
      </c>
      <c r="AM9" s="59"/>
      <c r="AN9" s="118">
        <f>AM9</f>
        <v>0</v>
      </c>
      <c r="AO9" s="59"/>
      <c r="AP9" s="118">
        <f>AO9</f>
        <v>0</v>
      </c>
      <c r="AQ9" s="59"/>
      <c r="AR9" s="118">
        <f>AQ9</f>
        <v>0</v>
      </c>
      <c r="AS9" s="97"/>
      <c r="AT9" s="55"/>
    </row>
    <row r="10" spans="1:46" s="61" customFormat="1" ht="26.1" customHeight="1" x14ac:dyDescent="0.25">
      <c r="A10" s="773" t="s">
        <v>19</v>
      </c>
      <c r="B10" s="773"/>
      <c r="C10" s="57"/>
      <c r="D10" s="118">
        <f t="shared" ref="D10:F16" si="1">C10</f>
        <v>0</v>
      </c>
      <c r="E10" s="57">
        <v>0.5</v>
      </c>
      <c r="F10" s="118">
        <f t="shared" si="1"/>
        <v>0.5</v>
      </c>
      <c r="G10" s="57">
        <v>0.50208333333333333</v>
      </c>
      <c r="H10" s="118">
        <f t="shared" si="0"/>
        <v>0.50208333333333333</v>
      </c>
      <c r="I10" s="57">
        <v>0.50277777777777777</v>
      </c>
      <c r="J10" s="118">
        <f t="shared" ref="J10:J16" si="2">I10</f>
        <v>0.50277777777777777</v>
      </c>
      <c r="K10" s="57"/>
      <c r="L10" s="118">
        <f t="shared" ref="L10:L16" si="3">K10</f>
        <v>0</v>
      </c>
      <c r="M10" s="57"/>
      <c r="N10" s="118">
        <f t="shared" ref="N10:N16" si="4">M10</f>
        <v>0</v>
      </c>
      <c r="O10" s="57"/>
      <c r="P10" s="118">
        <f t="shared" ref="P10:P16" si="5">O10</f>
        <v>0</v>
      </c>
      <c r="Q10" s="58"/>
      <c r="R10" s="118">
        <f t="shared" ref="R10:R16" si="6">Q10</f>
        <v>0</v>
      </c>
      <c r="S10" s="58"/>
      <c r="T10" s="118">
        <f t="shared" ref="T10:T16" si="7">S10</f>
        <v>0</v>
      </c>
      <c r="U10" s="58"/>
      <c r="V10" s="118">
        <f t="shared" ref="V10:V16" si="8">U10</f>
        <v>0</v>
      </c>
      <c r="W10" s="58"/>
      <c r="X10" s="118">
        <f t="shared" ref="X10:X16" si="9">W10</f>
        <v>0</v>
      </c>
      <c r="Y10" s="58"/>
      <c r="Z10" s="118">
        <f t="shared" ref="Z10:Z16" si="10">Y10</f>
        <v>0</v>
      </c>
      <c r="AA10" s="58"/>
      <c r="AB10" s="118">
        <f t="shared" ref="AB10:AB16" si="11">AA10</f>
        <v>0</v>
      </c>
      <c r="AC10" s="58"/>
      <c r="AD10" s="118">
        <f t="shared" ref="AD10:AD16" si="12">AC10</f>
        <v>0</v>
      </c>
      <c r="AE10" s="59"/>
      <c r="AF10" s="118">
        <f t="shared" ref="AF10:AF16" si="13">AE10</f>
        <v>0</v>
      </c>
      <c r="AG10" s="59"/>
      <c r="AH10" s="118">
        <f t="shared" ref="AH10:AH16" si="14">AG10</f>
        <v>0</v>
      </c>
      <c r="AI10" s="59"/>
      <c r="AJ10" s="118">
        <f t="shared" ref="AJ10:AJ16" si="15">AI10</f>
        <v>0</v>
      </c>
      <c r="AK10" s="59"/>
      <c r="AL10" s="118">
        <f t="shared" ref="AL10:AL16" si="16">AK10</f>
        <v>0</v>
      </c>
      <c r="AM10" s="59"/>
      <c r="AN10" s="118">
        <f t="shared" ref="AN10:AN16" si="17">AM10</f>
        <v>0</v>
      </c>
      <c r="AO10" s="59"/>
      <c r="AP10" s="118">
        <f t="shared" ref="AP10:AP16" si="18">AO10</f>
        <v>0</v>
      </c>
      <c r="AQ10" s="59"/>
      <c r="AR10" s="118">
        <f t="shared" ref="AR10:AR16" si="19">AQ10</f>
        <v>0</v>
      </c>
      <c r="AS10" s="97"/>
      <c r="AT10" s="60"/>
    </row>
    <row r="11" spans="1:46" s="61" customFormat="1" ht="26.1" customHeight="1" x14ac:dyDescent="0.25">
      <c r="A11" s="773" t="s">
        <v>20</v>
      </c>
      <c r="B11" s="773"/>
      <c r="C11" s="57"/>
      <c r="D11" s="118">
        <f t="shared" si="1"/>
        <v>0</v>
      </c>
      <c r="E11" s="57">
        <v>0.52083333333333337</v>
      </c>
      <c r="F11" s="118">
        <f t="shared" si="1"/>
        <v>0.52083333333333337</v>
      </c>
      <c r="G11" s="57">
        <v>0.52152777777777781</v>
      </c>
      <c r="H11" s="118">
        <f t="shared" si="0"/>
        <v>0.52152777777777781</v>
      </c>
      <c r="I11" s="57">
        <v>0.52222222222222225</v>
      </c>
      <c r="J11" s="118">
        <f t="shared" si="2"/>
        <v>0.52222222222222225</v>
      </c>
      <c r="K11" s="57"/>
      <c r="L11" s="118">
        <f t="shared" si="3"/>
        <v>0</v>
      </c>
      <c r="M11" s="57"/>
      <c r="N11" s="118">
        <f t="shared" si="4"/>
        <v>0</v>
      </c>
      <c r="O11" s="57"/>
      <c r="P11" s="118">
        <f t="shared" si="5"/>
        <v>0</v>
      </c>
      <c r="Q11" s="58"/>
      <c r="R11" s="118">
        <f t="shared" si="6"/>
        <v>0</v>
      </c>
      <c r="S11" s="58"/>
      <c r="T11" s="118">
        <f t="shared" si="7"/>
        <v>0</v>
      </c>
      <c r="U11" s="58"/>
      <c r="V11" s="118">
        <f t="shared" si="8"/>
        <v>0</v>
      </c>
      <c r="W11" s="58"/>
      <c r="X11" s="118">
        <f t="shared" si="9"/>
        <v>0</v>
      </c>
      <c r="Y11" s="58"/>
      <c r="Z11" s="118">
        <f t="shared" si="10"/>
        <v>0</v>
      </c>
      <c r="AA11" s="58"/>
      <c r="AB11" s="118">
        <f t="shared" si="11"/>
        <v>0</v>
      </c>
      <c r="AC11" s="58"/>
      <c r="AD11" s="118">
        <f t="shared" si="12"/>
        <v>0</v>
      </c>
      <c r="AE11" s="59"/>
      <c r="AF11" s="118">
        <f t="shared" si="13"/>
        <v>0</v>
      </c>
      <c r="AG11" s="59"/>
      <c r="AH11" s="118">
        <f t="shared" si="14"/>
        <v>0</v>
      </c>
      <c r="AI11" s="59"/>
      <c r="AJ11" s="118">
        <f t="shared" si="15"/>
        <v>0</v>
      </c>
      <c r="AK11" s="59"/>
      <c r="AL11" s="118">
        <f t="shared" si="16"/>
        <v>0</v>
      </c>
      <c r="AM11" s="59"/>
      <c r="AN11" s="118">
        <f t="shared" si="17"/>
        <v>0</v>
      </c>
      <c r="AO11" s="59"/>
      <c r="AP11" s="118">
        <f t="shared" si="18"/>
        <v>0</v>
      </c>
      <c r="AQ11" s="59"/>
      <c r="AR11" s="118">
        <f t="shared" si="19"/>
        <v>0</v>
      </c>
      <c r="AS11" s="97"/>
      <c r="AT11" s="60"/>
    </row>
    <row r="12" spans="1:46" s="61" customFormat="1" ht="26.1" customHeight="1" x14ac:dyDescent="0.25">
      <c r="A12" s="773" t="s">
        <v>21</v>
      </c>
      <c r="B12" s="773"/>
      <c r="C12" s="57"/>
      <c r="D12" s="118">
        <f t="shared" si="1"/>
        <v>0</v>
      </c>
      <c r="E12" s="57"/>
      <c r="F12" s="118">
        <f t="shared" si="1"/>
        <v>0</v>
      </c>
      <c r="G12" s="57"/>
      <c r="H12" s="118">
        <f t="shared" si="0"/>
        <v>0</v>
      </c>
      <c r="I12" s="57"/>
      <c r="J12" s="118">
        <f t="shared" si="2"/>
        <v>0</v>
      </c>
      <c r="K12" s="57"/>
      <c r="L12" s="118">
        <f t="shared" si="3"/>
        <v>0</v>
      </c>
      <c r="M12" s="57"/>
      <c r="N12" s="118">
        <f t="shared" si="4"/>
        <v>0</v>
      </c>
      <c r="O12" s="57"/>
      <c r="P12" s="118">
        <f t="shared" si="5"/>
        <v>0</v>
      </c>
      <c r="Q12" s="58"/>
      <c r="R12" s="118">
        <f t="shared" si="6"/>
        <v>0</v>
      </c>
      <c r="S12" s="58"/>
      <c r="T12" s="118">
        <f t="shared" si="7"/>
        <v>0</v>
      </c>
      <c r="U12" s="58"/>
      <c r="V12" s="118">
        <f t="shared" si="8"/>
        <v>0</v>
      </c>
      <c r="W12" s="58"/>
      <c r="X12" s="118">
        <f t="shared" si="9"/>
        <v>0</v>
      </c>
      <c r="Y12" s="58"/>
      <c r="Z12" s="118">
        <f t="shared" si="10"/>
        <v>0</v>
      </c>
      <c r="AA12" s="58"/>
      <c r="AB12" s="118">
        <f t="shared" si="11"/>
        <v>0</v>
      </c>
      <c r="AC12" s="58"/>
      <c r="AD12" s="118">
        <f t="shared" si="12"/>
        <v>0</v>
      </c>
      <c r="AE12" s="59"/>
      <c r="AF12" s="118">
        <f t="shared" si="13"/>
        <v>0</v>
      </c>
      <c r="AG12" s="59"/>
      <c r="AH12" s="118">
        <f t="shared" si="14"/>
        <v>0</v>
      </c>
      <c r="AI12" s="59"/>
      <c r="AJ12" s="118">
        <f t="shared" si="15"/>
        <v>0</v>
      </c>
      <c r="AK12" s="59"/>
      <c r="AL12" s="118">
        <f t="shared" si="16"/>
        <v>0</v>
      </c>
      <c r="AM12" s="59"/>
      <c r="AN12" s="118">
        <f t="shared" si="17"/>
        <v>0</v>
      </c>
      <c r="AO12" s="59"/>
      <c r="AP12" s="118">
        <f t="shared" si="18"/>
        <v>0</v>
      </c>
      <c r="AQ12" s="59"/>
      <c r="AR12" s="118">
        <f t="shared" si="19"/>
        <v>0</v>
      </c>
      <c r="AS12" s="97"/>
      <c r="AT12" s="60"/>
    </row>
    <row r="13" spans="1:46" s="61" customFormat="1" ht="26.1" customHeight="1" x14ac:dyDescent="0.25">
      <c r="A13" s="773" t="s">
        <v>22</v>
      </c>
      <c r="B13" s="773"/>
      <c r="C13" s="90"/>
      <c r="D13" s="118">
        <f t="shared" si="1"/>
        <v>0</v>
      </c>
      <c r="E13" s="57"/>
      <c r="F13" s="118">
        <f t="shared" si="1"/>
        <v>0</v>
      </c>
      <c r="G13" s="57"/>
      <c r="H13" s="118">
        <f t="shared" si="0"/>
        <v>0</v>
      </c>
      <c r="I13" s="57"/>
      <c r="J13" s="118">
        <f t="shared" si="2"/>
        <v>0</v>
      </c>
      <c r="K13" s="57"/>
      <c r="L13" s="118">
        <f t="shared" si="3"/>
        <v>0</v>
      </c>
      <c r="M13" s="57"/>
      <c r="N13" s="118">
        <f t="shared" si="4"/>
        <v>0</v>
      </c>
      <c r="O13" s="57"/>
      <c r="P13" s="118">
        <f t="shared" si="5"/>
        <v>0</v>
      </c>
      <c r="Q13" s="58"/>
      <c r="R13" s="118">
        <f t="shared" si="6"/>
        <v>0</v>
      </c>
      <c r="S13" s="58"/>
      <c r="T13" s="118">
        <f t="shared" si="7"/>
        <v>0</v>
      </c>
      <c r="U13" s="58"/>
      <c r="V13" s="118">
        <f t="shared" si="8"/>
        <v>0</v>
      </c>
      <c r="W13" s="58"/>
      <c r="X13" s="118">
        <f t="shared" si="9"/>
        <v>0</v>
      </c>
      <c r="Y13" s="58"/>
      <c r="Z13" s="118">
        <f t="shared" si="10"/>
        <v>0</v>
      </c>
      <c r="AA13" s="58"/>
      <c r="AB13" s="118">
        <f t="shared" si="11"/>
        <v>0</v>
      </c>
      <c r="AC13" s="58"/>
      <c r="AD13" s="118">
        <f t="shared" si="12"/>
        <v>0</v>
      </c>
      <c r="AE13" s="59"/>
      <c r="AF13" s="118">
        <f t="shared" si="13"/>
        <v>0</v>
      </c>
      <c r="AG13" s="59"/>
      <c r="AH13" s="118">
        <f t="shared" si="14"/>
        <v>0</v>
      </c>
      <c r="AI13" s="59"/>
      <c r="AJ13" s="118">
        <f t="shared" si="15"/>
        <v>0</v>
      </c>
      <c r="AK13" s="59"/>
      <c r="AL13" s="118">
        <f t="shared" si="16"/>
        <v>0</v>
      </c>
      <c r="AM13" s="59"/>
      <c r="AN13" s="118">
        <f t="shared" si="17"/>
        <v>0</v>
      </c>
      <c r="AO13" s="59"/>
      <c r="AP13" s="118">
        <f t="shared" si="18"/>
        <v>0</v>
      </c>
      <c r="AQ13" s="59"/>
      <c r="AR13" s="118">
        <f t="shared" si="19"/>
        <v>0</v>
      </c>
      <c r="AS13" s="97"/>
      <c r="AT13" s="60"/>
    </row>
    <row r="14" spans="1:46" s="61" customFormat="1" ht="26.1" customHeight="1" x14ac:dyDescent="0.25">
      <c r="A14" s="773" t="s">
        <v>21</v>
      </c>
      <c r="B14" s="773"/>
      <c r="C14" s="90"/>
      <c r="D14" s="118">
        <f t="shared" si="1"/>
        <v>0</v>
      </c>
      <c r="E14" s="57"/>
      <c r="F14" s="118">
        <f t="shared" si="1"/>
        <v>0</v>
      </c>
      <c r="G14" s="57"/>
      <c r="H14" s="118">
        <f t="shared" si="0"/>
        <v>0</v>
      </c>
      <c r="I14" s="57"/>
      <c r="J14" s="118">
        <f t="shared" si="2"/>
        <v>0</v>
      </c>
      <c r="K14" s="57"/>
      <c r="L14" s="118">
        <f t="shared" si="3"/>
        <v>0</v>
      </c>
      <c r="M14" s="57"/>
      <c r="N14" s="118">
        <f t="shared" si="4"/>
        <v>0</v>
      </c>
      <c r="O14" s="57"/>
      <c r="P14" s="118">
        <f t="shared" si="5"/>
        <v>0</v>
      </c>
      <c r="Q14" s="58"/>
      <c r="R14" s="118">
        <f t="shared" si="6"/>
        <v>0</v>
      </c>
      <c r="S14" s="58"/>
      <c r="T14" s="118">
        <f t="shared" si="7"/>
        <v>0</v>
      </c>
      <c r="U14" s="58"/>
      <c r="V14" s="118">
        <f t="shared" si="8"/>
        <v>0</v>
      </c>
      <c r="W14" s="58"/>
      <c r="X14" s="118">
        <f t="shared" si="9"/>
        <v>0</v>
      </c>
      <c r="Y14" s="58"/>
      <c r="Z14" s="118">
        <f t="shared" si="10"/>
        <v>0</v>
      </c>
      <c r="AA14" s="58"/>
      <c r="AB14" s="118">
        <f t="shared" si="11"/>
        <v>0</v>
      </c>
      <c r="AC14" s="58"/>
      <c r="AD14" s="118">
        <f t="shared" si="12"/>
        <v>0</v>
      </c>
      <c r="AE14" s="59"/>
      <c r="AF14" s="118">
        <f t="shared" si="13"/>
        <v>0</v>
      </c>
      <c r="AG14" s="59"/>
      <c r="AH14" s="118">
        <f t="shared" si="14"/>
        <v>0</v>
      </c>
      <c r="AI14" s="59"/>
      <c r="AJ14" s="118">
        <f t="shared" si="15"/>
        <v>0</v>
      </c>
      <c r="AK14" s="59"/>
      <c r="AL14" s="118">
        <f t="shared" si="16"/>
        <v>0</v>
      </c>
      <c r="AM14" s="59"/>
      <c r="AN14" s="118">
        <f t="shared" si="17"/>
        <v>0</v>
      </c>
      <c r="AO14" s="59"/>
      <c r="AP14" s="118">
        <f t="shared" si="18"/>
        <v>0</v>
      </c>
      <c r="AQ14" s="59"/>
      <c r="AR14" s="118">
        <f t="shared" si="19"/>
        <v>0</v>
      </c>
      <c r="AS14" s="97"/>
      <c r="AT14" s="60"/>
    </row>
    <row r="15" spans="1:46" s="61" customFormat="1" ht="26.1" customHeight="1" x14ac:dyDescent="0.25">
      <c r="A15" s="773" t="s">
        <v>23</v>
      </c>
      <c r="B15" s="773"/>
      <c r="C15" s="90"/>
      <c r="D15" s="118">
        <f t="shared" si="1"/>
        <v>0</v>
      </c>
      <c r="E15" s="57"/>
      <c r="F15" s="118">
        <f t="shared" si="1"/>
        <v>0</v>
      </c>
      <c r="G15" s="57"/>
      <c r="H15" s="118">
        <f t="shared" si="0"/>
        <v>0</v>
      </c>
      <c r="I15" s="57"/>
      <c r="J15" s="118">
        <f t="shared" si="2"/>
        <v>0</v>
      </c>
      <c r="K15" s="57"/>
      <c r="L15" s="118">
        <f t="shared" si="3"/>
        <v>0</v>
      </c>
      <c r="M15" s="57"/>
      <c r="N15" s="118">
        <f t="shared" si="4"/>
        <v>0</v>
      </c>
      <c r="O15" s="57"/>
      <c r="P15" s="118">
        <f t="shared" si="5"/>
        <v>0</v>
      </c>
      <c r="Q15" s="58"/>
      <c r="R15" s="118">
        <f t="shared" si="6"/>
        <v>0</v>
      </c>
      <c r="S15" s="58"/>
      <c r="T15" s="118">
        <f t="shared" si="7"/>
        <v>0</v>
      </c>
      <c r="U15" s="58"/>
      <c r="V15" s="118">
        <f t="shared" si="8"/>
        <v>0</v>
      </c>
      <c r="W15" s="58"/>
      <c r="X15" s="118">
        <f t="shared" si="9"/>
        <v>0</v>
      </c>
      <c r="Y15" s="58"/>
      <c r="Z15" s="118">
        <f t="shared" si="10"/>
        <v>0</v>
      </c>
      <c r="AA15" s="58"/>
      <c r="AB15" s="118">
        <f t="shared" si="11"/>
        <v>0</v>
      </c>
      <c r="AC15" s="58"/>
      <c r="AD15" s="118">
        <f t="shared" si="12"/>
        <v>0</v>
      </c>
      <c r="AE15" s="59"/>
      <c r="AF15" s="118">
        <f t="shared" si="13"/>
        <v>0</v>
      </c>
      <c r="AG15" s="59"/>
      <c r="AH15" s="118">
        <f t="shared" si="14"/>
        <v>0</v>
      </c>
      <c r="AI15" s="59"/>
      <c r="AJ15" s="118">
        <f t="shared" si="15"/>
        <v>0</v>
      </c>
      <c r="AK15" s="59"/>
      <c r="AL15" s="118">
        <f t="shared" si="16"/>
        <v>0</v>
      </c>
      <c r="AM15" s="59"/>
      <c r="AN15" s="118">
        <f t="shared" si="17"/>
        <v>0</v>
      </c>
      <c r="AO15" s="59"/>
      <c r="AP15" s="118">
        <f t="shared" si="18"/>
        <v>0</v>
      </c>
      <c r="AQ15" s="59"/>
      <c r="AR15" s="118">
        <f t="shared" si="19"/>
        <v>0</v>
      </c>
      <c r="AS15" s="97"/>
      <c r="AT15" s="60"/>
    </row>
    <row r="16" spans="1:46" s="61" customFormat="1" ht="26.1" customHeight="1" x14ac:dyDescent="0.25">
      <c r="A16" s="771" t="s">
        <v>86</v>
      </c>
      <c r="B16" s="772"/>
      <c r="C16" s="90"/>
      <c r="D16" s="118">
        <f t="shared" si="1"/>
        <v>0</v>
      </c>
      <c r="E16" s="57">
        <v>0.68888888888888899</v>
      </c>
      <c r="F16" s="118">
        <f t="shared" si="1"/>
        <v>0.68888888888888899</v>
      </c>
      <c r="G16" s="57">
        <v>0.6875</v>
      </c>
      <c r="H16" s="118">
        <f t="shared" si="0"/>
        <v>0.6875</v>
      </c>
      <c r="I16" s="57">
        <v>0.6875</v>
      </c>
      <c r="J16" s="118">
        <f t="shared" si="2"/>
        <v>0.6875</v>
      </c>
      <c r="K16" s="57">
        <v>0.66666666666666663</v>
      </c>
      <c r="L16" s="118">
        <f t="shared" si="3"/>
        <v>0.66666666666666663</v>
      </c>
      <c r="M16" s="57"/>
      <c r="N16" s="118">
        <f t="shared" si="4"/>
        <v>0</v>
      </c>
      <c r="O16" s="57"/>
      <c r="P16" s="118">
        <f t="shared" si="5"/>
        <v>0</v>
      </c>
      <c r="Q16" s="58"/>
      <c r="R16" s="118">
        <f t="shared" si="6"/>
        <v>0</v>
      </c>
      <c r="S16" s="58"/>
      <c r="T16" s="118">
        <f t="shared" si="7"/>
        <v>0</v>
      </c>
      <c r="U16" s="58"/>
      <c r="V16" s="118">
        <f t="shared" si="8"/>
        <v>0</v>
      </c>
      <c r="W16" s="58"/>
      <c r="X16" s="118">
        <f t="shared" si="9"/>
        <v>0</v>
      </c>
      <c r="Y16" s="58"/>
      <c r="Z16" s="118">
        <f t="shared" si="10"/>
        <v>0</v>
      </c>
      <c r="AA16" s="58"/>
      <c r="AB16" s="118">
        <f t="shared" si="11"/>
        <v>0</v>
      </c>
      <c r="AC16" s="58"/>
      <c r="AD16" s="118">
        <f t="shared" si="12"/>
        <v>0</v>
      </c>
      <c r="AE16" s="59"/>
      <c r="AF16" s="118">
        <f t="shared" si="13"/>
        <v>0</v>
      </c>
      <c r="AG16" s="59"/>
      <c r="AH16" s="118">
        <f t="shared" si="14"/>
        <v>0</v>
      </c>
      <c r="AI16" s="59"/>
      <c r="AJ16" s="118">
        <f t="shared" si="15"/>
        <v>0</v>
      </c>
      <c r="AK16" s="59"/>
      <c r="AL16" s="118">
        <f t="shared" si="16"/>
        <v>0</v>
      </c>
      <c r="AM16" s="59"/>
      <c r="AN16" s="118">
        <f t="shared" si="17"/>
        <v>0</v>
      </c>
      <c r="AO16" s="59"/>
      <c r="AP16" s="118">
        <f t="shared" si="18"/>
        <v>0</v>
      </c>
      <c r="AQ16" s="59"/>
      <c r="AR16" s="118">
        <f t="shared" si="19"/>
        <v>0</v>
      </c>
      <c r="AS16" s="97"/>
      <c r="AT16" s="60"/>
    </row>
    <row r="17" spans="1:46" s="61" customFormat="1" ht="26.1" hidden="1" customHeight="1" x14ac:dyDescent="0.25">
      <c r="A17" s="773" t="s">
        <v>24</v>
      </c>
      <c r="B17" s="773"/>
      <c r="C17" s="91">
        <f>(C16-C9)-(C11-C10)-(C13-C12)-(C15-C14)</f>
        <v>0</v>
      </c>
      <c r="D17" s="115"/>
      <c r="E17" s="91">
        <f t="shared" ref="E17:AS17" si="20">(E16-E9)-(E11-E10)-(E13-E12)-(E15-E14)</f>
        <v>0.33888888888888896</v>
      </c>
      <c r="F17" s="115"/>
      <c r="G17" s="91">
        <f t="shared" si="20"/>
        <v>0.33333333333333331</v>
      </c>
      <c r="H17" s="115"/>
      <c r="I17" s="91">
        <f t="shared" si="20"/>
        <v>0.33819444444444441</v>
      </c>
      <c r="J17" s="115"/>
      <c r="K17" s="91">
        <f t="shared" si="20"/>
        <v>0.33402777777777776</v>
      </c>
      <c r="L17" s="115"/>
      <c r="M17" s="91">
        <f t="shared" si="20"/>
        <v>0</v>
      </c>
      <c r="N17" s="115"/>
      <c r="O17" s="91">
        <f t="shared" si="20"/>
        <v>0</v>
      </c>
      <c r="P17" s="115"/>
      <c r="Q17" s="91">
        <f t="shared" si="20"/>
        <v>0</v>
      </c>
      <c r="R17" s="115"/>
      <c r="S17" s="91">
        <f t="shared" si="20"/>
        <v>0</v>
      </c>
      <c r="T17" s="115"/>
      <c r="U17" s="91">
        <f t="shared" si="20"/>
        <v>0</v>
      </c>
      <c r="V17" s="115"/>
      <c r="W17" s="91">
        <f>(W16-W9)-(W11-W10)-(W13-W12)-(W15-W14)</f>
        <v>0</v>
      </c>
      <c r="X17" s="115"/>
      <c r="Y17" s="91">
        <f t="shared" si="20"/>
        <v>0</v>
      </c>
      <c r="Z17" s="115"/>
      <c r="AA17" s="91">
        <f t="shared" si="20"/>
        <v>0</v>
      </c>
      <c r="AB17" s="115"/>
      <c r="AC17" s="91">
        <f t="shared" si="20"/>
        <v>0</v>
      </c>
      <c r="AD17" s="115"/>
      <c r="AE17" s="91">
        <f t="shared" si="20"/>
        <v>0</v>
      </c>
      <c r="AF17" s="115"/>
      <c r="AG17" s="91">
        <f t="shared" si="20"/>
        <v>0</v>
      </c>
      <c r="AH17" s="115"/>
      <c r="AI17" s="91">
        <f t="shared" si="20"/>
        <v>0</v>
      </c>
      <c r="AJ17" s="115"/>
      <c r="AK17" s="91">
        <f t="shared" si="20"/>
        <v>0</v>
      </c>
      <c r="AL17" s="115"/>
      <c r="AM17" s="91">
        <f t="shared" si="20"/>
        <v>0</v>
      </c>
      <c r="AN17" s="115"/>
      <c r="AO17" s="91">
        <f t="shared" si="20"/>
        <v>0</v>
      </c>
      <c r="AP17" s="115"/>
      <c r="AQ17" s="91">
        <f t="shared" si="20"/>
        <v>0</v>
      </c>
      <c r="AR17" s="115"/>
      <c r="AS17" s="91">
        <f t="shared" si="20"/>
        <v>0</v>
      </c>
      <c r="AT17" s="60"/>
    </row>
    <row r="18" spans="1:46" s="61" customFormat="1" ht="26.1" customHeight="1" x14ac:dyDescent="0.25">
      <c r="A18" s="773" t="s">
        <v>25</v>
      </c>
      <c r="B18" s="773"/>
      <c r="C18" s="92">
        <f>IF(D18&lt;0,D18+24,D18)</f>
        <v>0</v>
      </c>
      <c r="D18" s="116">
        <f t="shared" ref="D18:AP18" si="21">(ROUND(D16*24/0.25,0)*0.25)-(ROUND(D9*24/0.25,0)*0.25)-(IF(D10=MAX(D10:D15),0,ROUND((D11-D10)*24/0.25,0)*0.25))-(IF(D12=MAX(D10:D15),0,ROUND((D13-D12)*24/0.25,0)*0.25))</f>
        <v>0</v>
      </c>
      <c r="E18" s="92">
        <f>IF(F18&lt;0,F18+24,F18)</f>
        <v>8</v>
      </c>
      <c r="F18" s="116">
        <f t="shared" si="21"/>
        <v>8</v>
      </c>
      <c r="G18" s="92">
        <f>IF(H18&lt;0,H18+24,H18)</f>
        <v>8</v>
      </c>
      <c r="H18" s="116">
        <f t="shared" si="21"/>
        <v>8</v>
      </c>
      <c r="I18" s="92">
        <f>IF(J18&lt;0,J18+24,J18)</f>
        <v>8</v>
      </c>
      <c r="J18" s="116">
        <f t="shared" si="21"/>
        <v>8</v>
      </c>
      <c r="K18" s="92">
        <f>IF(L18&lt;0,L18+24,L18)</f>
        <v>8</v>
      </c>
      <c r="L18" s="116">
        <f t="shared" si="21"/>
        <v>8</v>
      </c>
      <c r="M18" s="92">
        <f>IF(N18&lt;0,N18+24,N18)</f>
        <v>0</v>
      </c>
      <c r="N18" s="116">
        <f t="shared" si="21"/>
        <v>0</v>
      </c>
      <c r="O18" s="92">
        <f>IF(P18&lt;0,P18+24,P18)</f>
        <v>0</v>
      </c>
      <c r="P18" s="116">
        <f t="shared" si="21"/>
        <v>0</v>
      </c>
      <c r="Q18" s="92">
        <f>IF(R18&lt;0,R18+24,R18)</f>
        <v>0</v>
      </c>
      <c r="R18" s="116">
        <f t="shared" si="21"/>
        <v>0</v>
      </c>
      <c r="S18" s="92">
        <f>IF(T18&lt;0,T18+24,T18)</f>
        <v>0</v>
      </c>
      <c r="T18" s="116">
        <f t="shared" si="21"/>
        <v>0</v>
      </c>
      <c r="U18" s="92">
        <f>IF(V18&lt;0,V18+24,V18)</f>
        <v>0</v>
      </c>
      <c r="V18" s="116">
        <f t="shared" si="21"/>
        <v>0</v>
      </c>
      <c r="W18" s="92">
        <f>IF(X18&lt;0,X18+24,X18)</f>
        <v>0</v>
      </c>
      <c r="X18" s="116">
        <f t="shared" si="21"/>
        <v>0</v>
      </c>
      <c r="Y18" s="92">
        <f>IF(Z18&lt;0,Z18+24,Z18)</f>
        <v>0</v>
      </c>
      <c r="Z18" s="116">
        <f t="shared" si="21"/>
        <v>0</v>
      </c>
      <c r="AA18" s="92">
        <f>IF(AB18&lt;0,AB18+24,AB18)</f>
        <v>0</v>
      </c>
      <c r="AB18" s="116">
        <f t="shared" si="21"/>
        <v>0</v>
      </c>
      <c r="AC18" s="92">
        <f>IF(AD18&lt;0,AD18+24,AD18)</f>
        <v>0</v>
      </c>
      <c r="AD18" s="116">
        <f t="shared" si="21"/>
        <v>0</v>
      </c>
      <c r="AE18" s="92">
        <f>IF(AF18&lt;0,AF18+24,AF18)</f>
        <v>0</v>
      </c>
      <c r="AF18" s="116">
        <f t="shared" si="21"/>
        <v>0</v>
      </c>
      <c r="AG18" s="92">
        <f>IF(AH18&lt;0,AH18+24,AH18)</f>
        <v>0</v>
      </c>
      <c r="AH18" s="116">
        <f t="shared" si="21"/>
        <v>0</v>
      </c>
      <c r="AI18" s="92">
        <f>IF(AJ18&lt;0,AJ18+24,AJ18)</f>
        <v>0</v>
      </c>
      <c r="AJ18" s="116">
        <f t="shared" si="21"/>
        <v>0</v>
      </c>
      <c r="AK18" s="92">
        <f>IF(AL18&lt;0,AL18+24,AL18)</f>
        <v>0</v>
      </c>
      <c r="AL18" s="116">
        <f t="shared" si="21"/>
        <v>0</v>
      </c>
      <c r="AM18" s="92">
        <f>IF(AN18&lt;0,AN18+24,AN18)</f>
        <v>0</v>
      </c>
      <c r="AN18" s="116">
        <f t="shared" si="21"/>
        <v>0</v>
      </c>
      <c r="AO18" s="92">
        <f>IF(AP18&lt;0,AP18+24,AP18)</f>
        <v>0</v>
      </c>
      <c r="AP18" s="116">
        <f t="shared" si="21"/>
        <v>0</v>
      </c>
      <c r="AQ18" s="92">
        <f>IF(AR18&lt;0,AR18+24,AR18)</f>
        <v>0</v>
      </c>
      <c r="AR18" s="116">
        <f>(ROUND(AR16*24/0.25,0)*0.25)-(ROUND(AR9*24/0.25,0)*0.25)-(IF(AR10=MAX(AR10:AR15),0,ROUND((AR11-AR10)*24/0.25,0)*0.25))-(IF(AR12=MAX(AR10:AR15),0,ROUND((AR13-AR12)*24/0.25,0)*0.25))</f>
        <v>0</v>
      </c>
      <c r="AS18" s="92">
        <f>(ROUND(AS16*24/0.25,0)*0.25)-(ROUND(AS9*24/0.25,0)*0.25)-(IF(AS10=MAX(AS10:AS15),0,ROUND((AS11-AS10)*24/0.25,0)*0.25))-(IF(AS12=MAX(AS10:AS15),0,ROUND((AS13-AS12)*24/0.25,0)*0.25))</f>
        <v>0</v>
      </c>
      <c r="AT18" s="60"/>
    </row>
    <row r="19" spans="1:46" s="10" customFormat="1" ht="14.25" customHeight="1" x14ac:dyDescent="0.25">
      <c r="A19" s="774"/>
      <c r="B19" s="77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20"/>
    </row>
    <row r="20" spans="1:46" s="10" customFormat="1" ht="24.95" customHeight="1" thickBot="1" x14ac:dyDescent="0.3">
      <c r="A20" s="62" t="s">
        <v>26</v>
      </c>
      <c r="B20" s="45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4" t="s">
        <v>27</v>
      </c>
      <c r="N20" s="14"/>
      <c r="O20" s="44">
        <f>SUM(C18+E18+G18+I18+K18+M18+O18)</f>
        <v>32</v>
      </c>
      <c r="P20" s="44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5" t="s">
        <v>27</v>
      </c>
      <c r="AB20" s="15"/>
      <c r="AC20" s="49">
        <f>SUM(Q18,S18,U18,W18,Y18,AA18,AC18)</f>
        <v>0</v>
      </c>
      <c r="AD20" s="49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6" t="s">
        <v>27</v>
      </c>
      <c r="AP20" s="151"/>
      <c r="AQ20" s="151">
        <f>SUM(AE18,AG18,AI18,AK18,AM18,AO18,AQ18)</f>
        <v>0</v>
      </c>
      <c r="AR20" s="48"/>
      <c r="AS20" s="98">
        <f>SUM(AS18)</f>
        <v>0</v>
      </c>
      <c r="AT20" s="20"/>
    </row>
    <row r="21" spans="1:46" s="6" customFormat="1" ht="26.1" customHeight="1" x14ac:dyDescent="0.25">
      <c r="A21" s="776" t="s">
        <v>28</v>
      </c>
      <c r="B21" s="777"/>
      <c r="C21" s="63">
        <f>IF(C22&gt;0,C18,0)</f>
        <v>0</v>
      </c>
      <c r="D21" s="63"/>
      <c r="E21" s="63">
        <f t="shared" ref="E21:AS21" si="22">IF(E22&gt;0,E18,0)</f>
        <v>0</v>
      </c>
      <c r="F21" s="63"/>
      <c r="G21" s="63">
        <f t="shared" si="22"/>
        <v>0</v>
      </c>
      <c r="H21" s="63"/>
      <c r="I21" s="63">
        <f t="shared" si="22"/>
        <v>0</v>
      </c>
      <c r="J21" s="63"/>
      <c r="K21" s="63">
        <f t="shared" si="22"/>
        <v>0</v>
      </c>
      <c r="L21" s="63"/>
      <c r="M21" s="63">
        <f t="shared" si="22"/>
        <v>0</v>
      </c>
      <c r="N21" s="63"/>
      <c r="O21" s="63">
        <f t="shared" si="22"/>
        <v>0</v>
      </c>
      <c r="P21" s="63"/>
      <c r="Q21" s="63">
        <f t="shared" si="22"/>
        <v>0</v>
      </c>
      <c r="R21" s="63"/>
      <c r="S21" s="63">
        <f>IF(S22&gt;0,S18,0)</f>
        <v>0</v>
      </c>
      <c r="T21" s="63"/>
      <c r="U21" s="63">
        <f t="shared" si="22"/>
        <v>0</v>
      </c>
      <c r="V21" s="63"/>
      <c r="W21" s="63">
        <f t="shared" si="22"/>
        <v>0</v>
      </c>
      <c r="X21" s="63"/>
      <c r="Y21" s="63">
        <f t="shared" si="22"/>
        <v>0</v>
      </c>
      <c r="Z21" s="63"/>
      <c r="AA21" s="63">
        <f t="shared" si="22"/>
        <v>0</v>
      </c>
      <c r="AB21" s="63"/>
      <c r="AC21" s="63">
        <f t="shared" si="22"/>
        <v>0</v>
      </c>
      <c r="AD21" s="63"/>
      <c r="AE21" s="63">
        <f t="shared" si="22"/>
        <v>0</v>
      </c>
      <c r="AF21" s="63"/>
      <c r="AG21" s="63">
        <f t="shared" si="22"/>
        <v>0</v>
      </c>
      <c r="AH21" s="63"/>
      <c r="AI21" s="63">
        <f t="shared" si="22"/>
        <v>0</v>
      </c>
      <c r="AJ21" s="63"/>
      <c r="AK21" s="63">
        <f t="shared" si="22"/>
        <v>0</v>
      </c>
      <c r="AL21" s="63"/>
      <c r="AM21" s="63">
        <f t="shared" si="22"/>
        <v>0</v>
      </c>
      <c r="AN21" s="63"/>
      <c r="AO21" s="63">
        <f t="shared" si="22"/>
        <v>0</v>
      </c>
      <c r="AP21" s="63"/>
      <c r="AQ21" s="63">
        <f t="shared" si="22"/>
        <v>0</v>
      </c>
      <c r="AR21" s="63"/>
      <c r="AS21" s="63">
        <f t="shared" si="22"/>
        <v>0</v>
      </c>
      <c r="AT21" s="34"/>
    </row>
    <row r="22" spans="1:46" s="6" customFormat="1" ht="26.1" customHeight="1" x14ac:dyDescent="0.25">
      <c r="A22" s="769" t="s">
        <v>29</v>
      </c>
      <c r="B22" s="770"/>
      <c r="C22" s="64">
        <f>IF(C6="Yes",8,0)</f>
        <v>0</v>
      </c>
      <c r="D22" s="64"/>
      <c r="E22" s="64">
        <f>IF(E6="Yes",8,0)</f>
        <v>0</v>
      </c>
      <c r="F22" s="64"/>
      <c r="G22" s="64">
        <f>IF(G6="Yes",8,0)</f>
        <v>0</v>
      </c>
      <c r="H22" s="64"/>
      <c r="I22" s="64">
        <f>IF(I6="Yes",8,0)</f>
        <v>0</v>
      </c>
      <c r="J22" s="64"/>
      <c r="K22" s="64">
        <f>IF(K6="Yes",8,0)</f>
        <v>0</v>
      </c>
      <c r="L22" s="64"/>
      <c r="M22" s="64">
        <f>IF(M6="Yes",8,0)</f>
        <v>8</v>
      </c>
      <c r="N22" s="64"/>
      <c r="O22" s="64">
        <f>IF(O6="Yes",8,0)</f>
        <v>0</v>
      </c>
      <c r="P22" s="64"/>
      <c r="Q22" s="64">
        <f>IF(Q6="Yes",8,0)</f>
        <v>0</v>
      </c>
      <c r="R22" s="64"/>
      <c r="S22" s="64">
        <f>IF(S6="Yes",8,0)</f>
        <v>8</v>
      </c>
      <c r="T22" s="64"/>
      <c r="U22" s="64">
        <f>IF(U6="Yes",8,0)</f>
        <v>8</v>
      </c>
      <c r="V22" s="64"/>
      <c r="W22" s="64">
        <f>IF(W6="Yes",8,0)</f>
        <v>8</v>
      </c>
      <c r="X22" s="64"/>
      <c r="Y22" s="64">
        <f>IF(Y6="Yes",8,0)</f>
        <v>8</v>
      </c>
      <c r="Z22" s="64"/>
      <c r="AA22" s="64">
        <f>IF(AA6="Yes",8,0)</f>
        <v>8</v>
      </c>
      <c r="AB22" s="64"/>
      <c r="AC22" s="64">
        <f>IF(AC6="Yes",8,0)</f>
        <v>0</v>
      </c>
      <c r="AD22" s="64"/>
      <c r="AE22" s="64">
        <f>IF(AE6="Yes",8,0)</f>
        <v>0</v>
      </c>
      <c r="AF22" s="64"/>
      <c r="AG22" s="64">
        <f>IF(AG6="Yes",8,0)</f>
        <v>8</v>
      </c>
      <c r="AH22" s="64"/>
      <c r="AI22" s="64">
        <f>IF(AI6="Yes",8,0)</f>
        <v>8</v>
      </c>
      <c r="AJ22" s="64"/>
      <c r="AK22" s="64">
        <f>IF(AK6="Yes",8,0)</f>
        <v>0</v>
      </c>
      <c r="AL22" s="64"/>
      <c r="AM22" s="64">
        <f>IF(AM6="Yes",8,0)</f>
        <v>0</v>
      </c>
      <c r="AN22" s="64"/>
      <c r="AO22" s="64">
        <f>IF(AO6="Yes",8,0)</f>
        <v>0</v>
      </c>
      <c r="AP22" s="64"/>
      <c r="AQ22" s="64">
        <f>IF(AQ6="Yes",8,0)</f>
        <v>0</v>
      </c>
      <c r="AR22" s="64"/>
      <c r="AS22" s="64">
        <f>IF(AS6="Yes",8,0)</f>
        <v>0</v>
      </c>
      <c r="AT22" s="34"/>
    </row>
    <row r="23" spans="1:46" s="6" customFormat="1" ht="26.1" customHeight="1" thickBot="1" x14ac:dyDescent="0.3">
      <c r="A23" s="778" t="s">
        <v>30</v>
      </c>
      <c r="B23" s="779"/>
      <c r="C23" s="65">
        <f>SUM(C21:C22)</f>
        <v>0</v>
      </c>
      <c r="D23" s="65"/>
      <c r="E23" s="65">
        <f>SUM(E21:E22)</f>
        <v>0</v>
      </c>
      <c r="F23" s="65"/>
      <c r="G23" s="65">
        <f>SUM(G21:G22)</f>
        <v>0</v>
      </c>
      <c r="H23" s="65"/>
      <c r="I23" s="65">
        <f>SUM(I21:I22)</f>
        <v>0</v>
      </c>
      <c r="J23" s="65"/>
      <c r="K23" s="65">
        <f>SUM(K21:K22)</f>
        <v>0</v>
      </c>
      <c r="L23" s="65"/>
      <c r="M23" s="65">
        <f>SUM(M21:M22)</f>
        <v>8</v>
      </c>
      <c r="N23" s="65"/>
      <c r="O23" s="65">
        <f>SUM(O21:O22)</f>
        <v>0</v>
      </c>
      <c r="P23" s="65"/>
      <c r="Q23" s="65">
        <f>SUM(Q21:Q22)</f>
        <v>0</v>
      </c>
      <c r="R23" s="65"/>
      <c r="S23" s="65">
        <f>SUM(S21:S22)</f>
        <v>8</v>
      </c>
      <c r="T23" s="65"/>
      <c r="U23" s="65">
        <f>SUM(U21:U22)</f>
        <v>8</v>
      </c>
      <c r="V23" s="65"/>
      <c r="W23" s="65">
        <f>SUM(W21:W22)</f>
        <v>8</v>
      </c>
      <c r="X23" s="65"/>
      <c r="Y23" s="65">
        <f>SUM(Y21:Y22)</f>
        <v>8</v>
      </c>
      <c r="Z23" s="65"/>
      <c r="AA23" s="65">
        <f>SUM(AA21:AA22)</f>
        <v>8</v>
      </c>
      <c r="AB23" s="65"/>
      <c r="AC23" s="65">
        <f>SUM(AC21:AC22)</f>
        <v>0</v>
      </c>
      <c r="AD23" s="65"/>
      <c r="AE23" s="65">
        <f>SUM(AE21:AE22)</f>
        <v>0</v>
      </c>
      <c r="AF23" s="65"/>
      <c r="AG23" s="65">
        <f>SUM(AG21:AG22)</f>
        <v>8</v>
      </c>
      <c r="AH23" s="65"/>
      <c r="AI23" s="65">
        <f>SUM(AI21:AI22)</f>
        <v>8</v>
      </c>
      <c r="AJ23" s="65"/>
      <c r="AK23" s="65">
        <f>SUM(AK21:AK22)</f>
        <v>0</v>
      </c>
      <c r="AL23" s="65"/>
      <c r="AM23" s="65">
        <f>SUM(AM21:AM22)</f>
        <v>0</v>
      </c>
      <c r="AN23" s="65"/>
      <c r="AO23" s="65">
        <f>SUM(AO21:AO22)</f>
        <v>0</v>
      </c>
      <c r="AP23" s="65"/>
      <c r="AQ23" s="65">
        <f>SUM(AQ21:AQ22)</f>
        <v>0</v>
      </c>
      <c r="AR23" s="65"/>
      <c r="AS23" s="65">
        <f>SUM(AS21:AS22)</f>
        <v>0</v>
      </c>
      <c r="AT23" s="34"/>
    </row>
    <row r="24" spans="1:46" s="10" customFormat="1" ht="26.1" customHeight="1" x14ac:dyDescent="0.25">
      <c r="A24" s="776" t="s">
        <v>31</v>
      </c>
      <c r="B24" s="777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7"/>
      <c r="AT24" s="20"/>
    </row>
    <row r="25" spans="1:46" s="10" customFormat="1" ht="26.1" customHeight="1" x14ac:dyDescent="0.25">
      <c r="A25" s="769" t="s">
        <v>32</v>
      </c>
      <c r="B25" s="770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20"/>
    </row>
    <row r="26" spans="1:46" s="10" customFormat="1" ht="26.1" customHeight="1" x14ac:dyDescent="0.25">
      <c r="A26" s="769" t="s">
        <v>33</v>
      </c>
      <c r="B26" s="770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20"/>
    </row>
    <row r="27" spans="1:46" s="10" customFormat="1" ht="26.1" customHeight="1" x14ac:dyDescent="0.25">
      <c r="A27" s="769" t="s">
        <v>34</v>
      </c>
      <c r="B27" s="770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20"/>
    </row>
    <row r="28" spans="1:46" s="10" customFormat="1" ht="26.1" customHeight="1" x14ac:dyDescent="0.25">
      <c r="A28" s="769" t="s">
        <v>35</v>
      </c>
      <c r="B28" s="770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20"/>
    </row>
    <row r="29" spans="1:46" s="6" customFormat="1" ht="26.1" customHeight="1" x14ac:dyDescent="0.25">
      <c r="A29" s="762" t="s">
        <v>36</v>
      </c>
      <c r="B29" s="763"/>
      <c r="C29" s="68">
        <f>SUM(C24:C28)</f>
        <v>0</v>
      </c>
      <c r="D29" s="68"/>
      <c r="E29" s="68">
        <f t="shared" ref="E29:AS29" si="23">SUM(E24:E28)</f>
        <v>0</v>
      </c>
      <c r="F29" s="68"/>
      <c r="G29" s="68">
        <f t="shared" si="23"/>
        <v>0</v>
      </c>
      <c r="H29" s="68"/>
      <c r="I29" s="68">
        <f t="shared" si="23"/>
        <v>0</v>
      </c>
      <c r="J29" s="68"/>
      <c r="K29" s="68">
        <f t="shared" si="23"/>
        <v>0</v>
      </c>
      <c r="L29" s="68"/>
      <c r="M29" s="68">
        <f t="shared" si="23"/>
        <v>0</v>
      </c>
      <c r="N29" s="68"/>
      <c r="O29" s="68">
        <f t="shared" si="23"/>
        <v>0</v>
      </c>
      <c r="P29" s="68"/>
      <c r="Q29" s="68">
        <f t="shared" si="23"/>
        <v>0</v>
      </c>
      <c r="R29" s="68"/>
      <c r="S29" s="68">
        <f t="shared" si="23"/>
        <v>0</v>
      </c>
      <c r="T29" s="68"/>
      <c r="U29" s="68">
        <f t="shared" si="23"/>
        <v>0</v>
      </c>
      <c r="V29" s="68"/>
      <c r="W29" s="68">
        <f t="shared" si="23"/>
        <v>0</v>
      </c>
      <c r="X29" s="68"/>
      <c r="Y29" s="68">
        <f t="shared" si="23"/>
        <v>0</v>
      </c>
      <c r="Z29" s="68"/>
      <c r="AA29" s="68">
        <f t="shared" si="23"/>
        <v>0</v>
      </c>
      <c r="AB29" s="68"/>
      <c r="AC29" s="68">
        <f t="shared" si="23"/>
        <v>0</v>
      </c>
      <c r="AD29" s="68"/>
      <c r="AE29" s="68">
        <f t="shared" si="23"/>
        <v>0</v>
      </c>
      <c r="AF29" s="68"/>
      <c r="AG29" s="68">
        <f t="shared" si="23"/>
        <v>0</v>
      </c>
      <c r="AH29" s="68"/>
      <c r="AI29" s="68">
        <f>SUM(AI24:AI28)</f>
        <v>0</v>
      </c>
      <c r="AJ29" s="68"/>
      <c r="AK29" s="68">
        <f t="shared" si="23"/>
        <v>0</v>
      </c>
      <c r="AL29" s="68"/>
      <c r="AM29" s="68">
        <f t="shared" si="23"/>
        <v>0</v>
      </c>
      <c r="AN29" s="68"/>
      <c r="AO29" s="68">
        <f t="shared" si="23"/>
        <v>0</v>
      </c>
      <c r="AP29" s="68"/>
      <c r="AQ29" s="68">
        <f t="shared" si="23"/>
        <v>0</v>
      </c>
      <c r="AR29" s="68"/>
      <c r="AS29" s="68">
        <f t="shared" si="23"/>
        <v>0</v>
      </c>
      <c r="AT29" s="34"/>
    </row>
    <row r="30" spans="1:46" s="10" customFormat="1" ht="26.1" customHeight="1" thickBot="1" x14ac:dyDescent="0.3">
      <c r="A30" s="764" t="s">
        <v>79</v>
      </c>
      <c r="B30" s="765"/>
      <c r="C30" s="69">
        <f>+C18+C29+C23</f>
        <v>0</v>
      </c>
      <c r="D30" s="69"/>
      <c r="E30" s="69">
        <f>+E18+E29+E23</f>
        <v>8</v>
      </c>
      <c r="F30" s="69"/>
      <c r="G30" s="69">
        <f>+G18+G29+G23</f>
        <v>8</v>
      </c>
      <c r="H30" s="69"/>
      <c r="I30" s="69">
        <f>+I18+I29+I23</f>
        <v>8</v>
      </c>
      <c r="J30" s="69"/>
      <c r="K30" s="69">
        <f>+K18+K29+K23</f>
        <v>8</v>
      </c>
      <c r="L30" s="69"/>
      <c r="M30" s="69">
        <f>+M18+M29+M23</f>
        <v>8</v>
      </c>
      <c r="N30" s="69"/>
      <c r="O30" s="69">
        <f>+O18+O29+O23</f>
        <v>0</v>
      </c>
      <c r="P30" s="69"/>
      <c r="Q30" s="70">
        <f>+Q18+Q29+Q23</f>
        <v>0</v>
      </c>
      <c r="R30" s="70"/>
      <c r="S30" s="70">
        <f>+S18+S29+S23</f>
        <v>8</v>
      </c>
      <c r="T30" s="70"/>
      <c r="U30" s="70">
        <f>+U18+U29+U23</f>
        <v>8</v>
      </c>
      <c r="V30" s="70"/>
      <c r="W30" s="70">
        <f>+W18+W29+W23</f>
        <v>8</v>
      </c>
      <c r="X30" s="70"/>
      <c r="Y30" s="70">
        <f>+Y18+Y29+Y23</f>
        <v>8</v>
      </c>
      <c r="Z30" s="70"/>
      <c r="AA30" s="70">
        <f>+AA18+AA29+AA23</f>
        <v>8</v>
      </c>
      <c r="AB30" s="70"/>
      <c r="AC30" s="70">
        <f>+AC18+AC29+AC23</f>
        <v>0</v>
      </c>
      <c r="AD30" s="70"/>
      <c r="AE30" s="71">
        <f>+AE18+AE29+AE23</f>
        <v>0</v>
      </c>
      <c r="AF30" s="71"/>
      <c r="AG30" s="71">
        <f>+AG18+AG29+AG23</f>
        <v>8</v>
      </c>
      <c r="AH30" s="71"/>
      <c r="AI30" s="71">
        <f>+AI18+AI29+AI23</f>
        <v>8</v>
      </c>
      <c r="AJ30" s="71"/>
      <c r="AK30" s="71">
        <f>+AK18+AK29+AK23</f>
        <v>0</v>
      </c>
      <c r="AL30" s="71"/>
      <c r="AM30" s="71">
        <f>+AM18+AM29+AM23</f>
        <v>0</v>
      </c>
      <c r="AN30" s="71"/>
      <c r="AO30" s="71">
        <f>+AO18+AO29+AO23</f>
        <v>0</v>
      </c>
      <c r="AP30" s="71"/>
      <c r="AQ30" s="71">
        <f>+AQ18+AQ29+AQ23</f>
        <v>0</v>
      </c>
      <c r="AR30" s="71"/>
      <c r="AS30" s="99">
        <f>+AS18+AS29+AS23</f>
        <v>0</v>
      </c>
      <c r="AT30" s="20"/>
    </row>
    <row r="31" spans="1:46" s="17" customFormat="1" ht="26.1" customHeight="1" thickBot="1" x14ac:dyDescent="0.3">
      <c r="A31" s="72" t="s">
        <v>37</v>
      </c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5" t="s">
        <v>27</v>
      </c>
      <c r="N31" s="75"/>
      <c r="O31" s="69">
        <f>SUM(C30+E30+G30+I30+K30+M30+O30)</f>
        <v>40</v>
      </c>
      <c r="P31" s="106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6" t="s">
        <v>27</v>
      </c>
      <c r="AB31" s="76"/>
      <c r="AC31" s="77">
        <f>SUM(Q30,S30,U30,W30,Y30,AA30,AC30)</f>
        <v>40</v>
      </c>
      <c r="AD31" s="113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8" t="s">
        <v>27</v>
      </c>
      <c r="AP31" s="152"/>
      <c r="AQ31" s="152">
        <f>SUM(AE30,AG30,AI30,AK30,AM30,AQ30,)</f>
        <v>16</v>
      </c>
      <c r="AR31" s="71"/>
      <c r="AS31" s="100">
        <f>SUM(AS29,AS22,AS20)</f>
        <v>0</v>
      </c>
      <c r="AT31" s="36"/>
    </row>
    <row r="32" spans="1:46" s="10" customFormat="1" ht="24.95" customHeight="1" x14ac:dyDescent="0.25">
      <c r="A32" s="766" t="s">
        <v>38</v>
      </c>
      <c r="B32" s="767"/>
      <c r="C32" s="767"/>
      <c r="D32" s="730"/>
      <c r="E32" s="730"/>
      <c r="F32" s="131"/>
      <c r="G32" s="19"/>
      <c r="H32" s="19"/>
      <c r="I32" s="19"/>
      <c r="J32" s="19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86"/>
      <c r="AT32" s="20"/>
    </row>
    <row r="33" spans="1:46" s="10" customFormat="1" ht="24.95" customHeight="1" x14ac:dyDescent="0.25">
      <c r="A33" s="93" t="s">
        <v>39</v>
      </c>
      <c r="B33" s="79">
        <f>IF(C33&gt;40,C33-40,0)+IF(AC20&gt;40,AC20-40,0)+IF(AQ20&gt;40,AQ20-40,0)</f>
        <v>0</v>
      </c>
      <c r="C33" s="46">
        <f>B20+O20</f>
        <v>32</v>
      </c>
      <c r="D33" s="101"/>
      <c r="E33" s="754" t="s">
        <v>73</v>
      </c>
      <c r="F33" s="755"/>
      <c r="G33" s="755"/>
      <c r="H33" s="755"/>
      <c r="I33" s="755"/>
      <c r="J33" s="755"/>
      <c r="K33" s="755"/>
      <c r="L33" s="755"/>
      <c r="M33" s="756"/>
      <c r="N33" s="105"/>
      <c r="O33" s="20"/>
      <c r="P33" s="20"/>
      <c r="Q33" s="20"/>
      <c r="R33" s="20"/>
      <c r="S33" s="20"/>
      <c r="T33" s="20"/>
      <c r="U33" s="20"/>
      <c r="V33" s="20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84"/>
      <c r="AT33" s="20"/>
    </row>
    <row r="34" spans="1:46" s="10" customFormat="1" ht="24.95" customHeight="1" thickBot="1" x14ac:dyDescent="0.3">
      <c r="A34" s="94" t="s">
        <v>40</v>
      </c>
      <c r="B34" s="80"/>
      <c r="C34" s="22"/>
      <c r="D34" s="102"/>
      <c r="E34" s="768"/>
      <c r="F34" s="768"/>
      <c r="G34" s="768"/>
      <c r="H34" s="768"/>
      <c r="I34" s="768"/>
      <c r="J34" s="132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84"/>
      <c r="AT34" s="20"/>
    </row>
    <row r="35" spans="1:46" ht="24.95" customHeight="1" thickBot="1" x14ac:dyDescent="0.3">
      <c r="A35" s="129" t="s">
        <v>41</v>
      </c>
      <c r="B35" s="67"/>
      <c r="C35" s="19"/>
      <c r="D35" s="19"/>
      <c r="E35" s="19"/>
      <c r="F35" s="19"/>
      <c r="G35" s="19"/>
      <c r="H35" s="19"/>
      <c r="I35" s="19"/>
      <c r="J35" s="1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759" t="s">
        <v>42</v>
      </c>
      <c r="AB35" s="760"/>
      <c r="AC35" s="760"/>
      <c r="AD35" s="760"/>
      <c r="AE35" s="760"/>
      <c r="AF35" s="760"/>
      <c r="AG35" s="760"/>
      <c r="AH35" s="760"/>
      <c r="AI35" s="761"/>
      <c r="AJ35" s="133"/>
      <c r="AK35" s="751" t="s">
        <v>43</v>
      </c>
      <c r="AL35" s="752"/>
      <c r="AM35" s="751"/>
      <c r="AN35" s="751"/>
      <c r="AO35" s="751"/>
      <c r="AP35" s="753"/>
      <c r="AQ35" s="751"/>
      <c r="AR35" s="153"/>
      <c r="AS35" s="85"/>
    </row>
    <row r="36" spans="1:46" ht="24.95" customHeight="1" x14ac:dyDescent="0.25">
      <c r="A36" s="93" t="s">
        <v>75</v>
      </c>
      <c r="B36" s="79">
        <f>IF(C36&gt;40,C36-40,0)+IF(AC31&gt;40,AC31-40,0)+IF(AQ31&gt;40,AQ31-40,0)-B33</f>
        <v>0</v>
      </c>
      <c r="C36" s="47">
        <f>SUM(C30:O30)+B31+B20</f>
        <v>40</v>
      </c>
      <c r="D36" s="103"/>
      <c r="E36" s="754" t="s">
        <v>74</v>
      </c>
      <c r="F36" s="755"/>
      <c r="G36" s="755"/>
      <c r="H36" s="755"/>
      <c r="I36" s="755"/>
      <c r="J36" s="755"/>
      <c r="K36" s="755"/>
      <c r="L36" s="755"/>
      <c r="M36" s="756"/>
      <c r="N36" s="105"/>
      <c r="O36" s="4"/>
      <c r="P36" s="4"/>
      <c r="Q36" s="4"/>
      <c r="R36" s="4"/>
      <c r="S36" s="4"/>
      <c r="T36" s="4"/>
      <c r="AA36" s="750" t="s">
        <v>44</v>
      </c>
      <c r="AB36" s="750"/>
      <c r="AC36" s="750"/>
      <c r="AD36" s="750"/>
      <c r="AE36" s="750"/>
      <c r="AF36" s="750"/>
      <c r="AG36" s="750"/>
      <c r="AH36" s="134"/>
      <c r="AI36" s="37">
        <f>IF(O20&gt;40,40,O20)+IF(AC20&gt;40,40,AC20)+IF(AQ20&gt;40,40,AQ20)</f>
        <v>32</v>
      </c>
      <c r="AJ36" s="121"/>
      <c r="AK36" s="757" t="s">
        <v>45</v>
      </c>
      <c r="AL36" s="758"/>
      <c r="AM36" s="757"/>
      <c r="AN36" s="757"/>
      <c r="AO36" s="757"/>
      <c r="AP36" s="123"/>
      <c r="AQ36" s="158">
        <f>AI36+AI40</f>
        <v>96</v>
      </c>
      <c r="AR36" s="154"/>
      <c r="AS36" s="85"/>
    </row>
    <row r="37" spans="1:46" ht="24.95" customHeight="1" x14ac:dyDescent="0.25">
      <c r="A37" s="95" t="s">
        <v>46</v>
      </c>
      <c r="B37" s="67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AA37" s="725" t="s">
        <v>47</v>
      </c>
      <c r="AB37" s="725"/>
      <c r="AC37" s="725"/>
      <c r="AD37" s="725"/>
      <c r="AE37" s="725"/>
      <c r="AF37" s="725"/>
      <c r="AG37" s="725"/>
      <c r="AH37" s="130"/>
      <c r="AI37" s="38">
        <f>B35</f>
        <v>0</v>
      </c>
      <c r="AJ37" s="122"/>
      <c r="AK37" s="721" t="s">
        <v>41</v>
      </c>
      <c r="AL37" s="745"/>
      <c r="AM37" s="721"/>
      <c r="AN37" s="721"/>
      <c r="AO37" s="721"/>
      <c r="AP37" s="124"/>
      <c r="AQ37" s="159">
        <f>AI37+AI39</f>
        <v>0</v>
      </c>
      <c r="AR37" s="154"/>
      <c r="AS37" s="85"/>
    </row>
    <row r="38" spans="1:46" ht="24.95" customHeight="1" x14ac:dyDescent="0.25">
      <c r="A38" s="94" t="s">
        <v>48</v>
      </c>
      <c r="B38" s="6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AA38" s="725" t="s">
        <v>49</v>
      </c>
      <c r="AB38" s="725"/>
      <c r="AC38" s="725"/>
      <c r="AD38" s="725"/>
      <c r="AE38" s="725"/>
      <c r="AF38" s="725"/>
      <c r="AG38" s="725"/>
      <c r="AH38" s="130"/>
      <c r="AI38" s="38">
        <f>B38</f>
        <v>0</v>
      </c>
      <c r="AJ38" s="122"/>
      <c r="AK38" s="721" t="s">
        <v>48</v>
      </c>
      <c r="AL38" s="745"/>
      <c r="AM38" s="721"/>
      <c r="AN38" s="721"/>
      <c r="AO38" s="721"/>
      <c r="AP38" s="124"/>
      <c r="AQ38" s="159">
        <f>B38</f>
        <v>0</v>
      </c>
      <c r="AR38" s="154"/>
      <c r="AS38" s="85"/>
    </row>
    <row r="39" spans="1:46" ht="24" customHeight="1" x14ac:dyDescent="0.25">
      <c r="A39" s="746" t="s">
        <v>50</v>
      </c>
      <c r="B39" s="747"/>
      <c r="C39" s="747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7"/>
      <c r="S39" s="747"/>
      <c r="T39" s="150"/>
      <c r="AA39" s="725" t="s">
        <v>51</v>
      </c>
      <c r="AB39" s="725"/>
      <c r="AC39" s="725"/>
      <c r="AD39" s="725"/>
      <c r="AE39" s="725"/>
      <c r="AF39" s="725"/>
      <c r="AG39" s="725"/>
      <c r="AH39" s="130"/>
      <c r="AI39" s="38">
        <f>SUM(C21:AQ21)</f>
        <v>0</v>
      </c>
      <c r="AJ39" s="122"/>
      <c r="AK39" s="721" t="s">
        <v>52</v>
      </c>
      <c r="AL39" s="745"/>
      <c r="AM39" s="721"/>
      <c r="AN39" s="721"/>
      <c r="AO39" s="721"/>
      <c r="AP39" s="124"/>
      <c r="AQ39" s="159">
        <f>B34</f>
        <v>0</v>
      </c>
      <c r="AR39" s="154"/>
      <c r="AS39" s="85"/>
    </row>
    <row r="40" spans="1:46" ht="18.75" customHeight="1" x14ac:dyDescent="0.25">
      <c r="A40" s="746"/>
      <c r="B40" s="747"/>
      <c r="C40" s="747"/>
      <c r="D40" s="747"/>
      <c r="E40" s="747"/>
      <c r="F40" s="747"/>
      <c r="G40" s="747"/>
      <c r="H40" s="747"/>
      <c r="I40" s="747"/>
      <c r="J40" s="747"/>
      <c r="K40" s="747"/>
      <c r="L40" s="747"/>
      <c r="M40" s="747"/>
      <c r="N40" s="747"/>
      <c r="O40" s="747"/>
      <c r="P40" s="747"/>
      <c r="Q40" s="747"/>
      <c r="R40" s="747"/>
      <c r="S40" s="747"/>
      <c r="T40" s="150"/>
      <c r="AA40" s="725" t="s">
        <v>53</v>
      </c>
      <c r="AB40" s="725"/>
      <c r="AC40" s="725"/>
      <c r="AD40" s="725"/>
      <c r="AE40" s="725"/>
      <c r="AF40" s="725"/>
      <c r="AG40" s="725"/>
      <c r="AH40" s="130"/>
      <c r="AI40" s="38">
        <f>SUM(C22:AS22)</f>
        <v>64</v>
      </c>
      <c r="AJ40" s="122"/>
      <c r="AK40" s="721" t="s">
        <v>54</v>
      </c>
      <c r="AL40" s="745"/>
      <c r="AM40" s="721"/>
      <c r="AN40" s="721"/>
      <c r="AO40" s="721"/>
      <c r="AP40" s="124"/>
      <c r="AQ40" s="159">
        <f>B37</f>
        <v>0</v>
      </c>
      <c r="AR40" s="154"/>
      <c r="AS40" s="85"/>
    </row>
    <row r="41" spans="1:46" ht="18.75" customHeight="1" x14ac:dyDescent="0.25">
      <c r="A41" s="746"/>
      <c r="B41" s="747"/>
      <c r="C41" s="747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747"/>
      <c r="O41" s="747"/>
      <c r="P41" s="747"/>
      <c r="Q41" s="747"/>
      <c r="R41" s="747"/>
      <c r="S41" s="747"/>
      <c r="T41" s="150"/>
      <c r="U41" s="21"/>
      <c r="V41" s="21"/>
      <c r="W41" s="21"/>
      <c r="X41" s="21"/>
      <c r="Y41" s="21"/>
      <c r="Z41" s="21"/>
      <c r="AA41" s="725" t="s">
        <v>55</v>
      </c>
      <c r="AB41" s="725"/>
      <c r="AC41" s="725"/>
      <c r="AD41" s="725"/>
      <c r="AE41" s="725"/>
      <c r="AF41" s="725"/>
      <c r="AG41" s="725"/>
      <c r="AH41" s="130"/>
      <c r="AI41" s="38">
        <f>SUM(C24:AS24)</f>
        <v>0</v>
      </c>
      <c r="AJ41" s="122"/>
      <c r="AK41" s="721" t="s">
        <v>31</v>
      </c>
      <c r="AL41" s="745"/>
      <c r="AM41" s="721"/>
      <c r="AN41" s="721"/>
      <c r="AO41" s="721"/>
      <c r="AP41" s="124"/>
      <c r="AQ41" s="159">
        <f>AI41</f>
        <v>0</v>
      </c>
      <c r="AR41" s="154"/>
      <c r="AS41" s="85"/>
    </row>
    <row r="42" spans="1:46" ht="18.75" customHeight="1" x14ac:dyDescent="0.25">
      <c r="A42" s="746"/>
      <c r="B42" s="747"/>
      <c r="C42" s="747"/>
      <c r="D42" s="747"/>
      <c r="E42" s="747"/>
      <c r="F42" s="747"/>
      <c r="G42" s="747"/>
      <c r="H42" s="747"/>
      <c r="I42" s="747"/>
      <c r="J42" s="747"/>
      <c r="K42" s="747"/>
      <c r="L42" s="747"/>
      <c r="M42" s="747"/>
      <c r="N42" s="747"/>
      <c r="O42" s="747"/>
      <c r="P42" s="747"/>
      <c r="Q42" s="747"/>
      <c r="R42" s="747"/>
      <c r="S42" s="747"/>
      <c r="T42" s="150"/>
      <c r="U42" s="748" t="s">
        <v>56</v>
      </c>
      <c r="V42" s="748"/>
      <c r="W42" s="748"/>
      <c r="X42" s="748"/>
      <c r="Y42" s="748"/>
      <c r="Z42" s="108"/>
      <c r="AA42" s="749" t="s">
        <v>57</v>
      </c>
      <c r="AB42" s="749"/>
      <c r="AC42" s="749"/>
      <c r="AD42" s="749"/>
      <c r="AE42" s="749"/>
      <c r="AF42" s="749"/>
      <c r="AG42" s="749"/>
      <c r="AH42" s="136"/>
      <c r="AI42" s="38">
        <f>SUM(C25:AS25)</f>
        <v>0</v>
      </c>
      <c r="AJ42" s="38"/>
      <c r="AK42" s="721" t="s">
        <v>32</v>
      </c>
      <c r="AL42" s="721"/>
      <c r="AM42" s="721"/>
      <c r="AN42" s="721"/>
      <c r="AO42" s="721"/>
      <c r="AP42" s="124"/>
      <c r="AQ42" s="159">
        <f>AI42</f>
        <v>0</v>
      </c>
      <c r="AR42" s="154"/>
      <c r="AS42" s="85"/>
    </row>
    <row r="43" spans="1:46" ht="18.75" customHeight="1" x14ac:dyDescent="0.25">
      <c r="A43" s="746"/>
      <c r="B43" s="747"/>
      <c r="C43" s="747"/>
      <c r="D43" s="747"/>
      <c r="E43" s="747"/>
      <c r="F43" s="747"/>
      <c r="G43" s="747"/>
      <c r="H43" s="747"/>
      <c r="I43" s="747"/>
      <c r="J43" s="747"/>
      <c r="K43" s="747"/>
      <c r="L43" s="747"/>
      <c r="M43" s="747"/>
      <c r="N43" s="747"/>
      <c r="O43" s="747"/>
      <c r="P43" s="747"/>
      <c r="Q43" s="747"/>
      <c r="R43" s="747"/>
      <c r="S43" s="747"/>
      <c r="T43" s="150"/>
      <c r="U43" s="750" t="s">
        <v>58</v>
      </c>
      <c r="V43" s="750"/>
      <c r="W43" s="750"/>
      <c r="X43" s="134"/>
      <c r="Y43" s="43">
        <v>4</v>
      </c>
      <c r="Z43" s="109"/>
      <c r="AA43" s="749" t="s">
        <v>59</v>
      </c>
      <c r="AB43" s="749"/>
      <c r="AC43" s="749"/>
      <c r="AD43" s="749"/>
      <c r="AE43" s="749"/>
      <c r="AF43" s="749"/>
      <c r="AG43" s="749"/>
      <c r="AH43" s="136"/>
      <c r="AI43" s="38">
        <f>SUM(C26:AS26)</f>
        <v>0</v>
      </c>
      <c r="AJ43" s="38"/>
      <c r="AK43" s="721" t="s">
        <v>33</v>
      </c>
      <c r="AL43" s="721"/>
      <c r="AM43" s="721"/>
      <c r="AN43" s="721"/>
      <c r="AO43" s="721"/>
      <c r="AP43" s="124"/>
      <c r="AQ43" s="159">
        <f>AI43</f>
        <v>0</v>
      </c>
      <c r="AR43" s="154"/>
      <c r="AS43" s="85"/>
    </row>
    <row r="44" spans="1:46" ht="18.75" customHeight="1" x14ac:dyDescent="0.25">
      <c r="A44" s="746"/>
      <c r="B44" s="747"/>
      <c r="C44" s="747"/>
      <c r="D44" s="747"/>
      <c r="E44" s="747"/>
      <c r="F44" s="747"/>
      <c r="G44" s="747"/>
      <c r="H44" s="747"/>
      <c r="I44" s="747"/>
      <c r="J44" s="747"/>
      <c r="K44" s="747"/>
      <c r="L44" s="747"/>
      <c r="M44" s="747"/>
      <c r="N44" s="747"/>
      <c r="O44" s="747"/>
      <c r="P44" s="747"/>
      <c r="Q44" s="747"/>
      <c r="R44" s="747"/>
      <c r="S44" s="747"/>
      <c r="T44" s="150"/>
      <c r="U44" s="725" t="s">
        <v>60</v>
      </c>
      <c r="V44" s="725"/>
      <c r="W44" s="725"/>
      <c r="X44" s="130"/>
      <c r="Y44" s="135">
        <v>6</v>
      </c>
      <c r="Z44" s="110"/>
      <c r="AA44" s="39" t="s">
        <v>61</v>
      </c>
      <c r="AB44" s="40"/>
      <c r="AC44" s="40"/>
      <c r="AD44" s="40"/>
      <c r="AE44" s="40"/>
      <c r="AF44" s="119"/>
      <c r="AG44" s="41"/>
      <c r="AH44" s="41"/>
      <c r="AI44" s="38">
        <f>SUM(C27:AS27)</f>
        <v>0</v>
      </c>
      <c r="AJ44" s="38"/>
      <c r="AK44" s="721" t="s">
        <v>34</v>
      </c>
      <c r="AL44" s="721"/>
      <c r="AM44" s="721"/>
      <c r="AN44" s="721"/>
      <c r="AO44" s="721"/>
      <c r="AP44" s="124"/>
      <c r="AQ44" s="159">
        <f>AI44</f>
        <v>0</v>
      </c>
      <c r="AR44" s="154"/>
      <c r="AS44" s="85"/>
    </row>
    <row r="45" spans="1:46" ht="27" customHeight="1" x14ac:dyDescent="0.25">
      <c r="A45" s="746"/>
      <c r="B45" s="747"/>
      <c r="C45" s="747"/>
      <c r="D45" s="747"/>
      <c r="E45" s="747"/>
      <c r="F45" s="747"/>
      <c r="G45" s="747"/>
      <c r="H45" s="747"/>
      <c r="I45" s="747"/>
      <c r="J45" s="747"/>
      <c r="K45" s="747"/>
      <c r="L45" s="747"/>
      <c r="M45" s="747"/>
      <c r="N45" s="747"/>
      <c r="O45" s="747"/>
      <c r="P45" s="747"/>
      <c r="Q45" s="747"/>
      <c r="R45" s="747"/>
      <c r="S45" s="747"/>
      <c r="T45" s="150"/>
      <c r="U45" s="725" t="s">
        <v>62</v>
      </c>
      <c r="V45" s="725"/>
      <c r="W45" s="725"/>
      <c r="X45" s="130"/>
      <c r="Y45" s="135">
        <v>11</v>
      </c>
      <c r="Z45" s="111"/>
      <c r="AA45" s="737" t="s">
        <v>63</v>
      </c>
      <c r="AB45" s="738"/>
      <c r="AC45" s="738"/>
      <c r="AD45" s="738"/>
      <c r="AE45" s="738"/>
      <c r="AF45" s="139"/>
      <c r="AG45" s="741"/>
      <c r="AH45" s="141"/>
      <c r="AI45" s="743">
        <f>SUM(C28:AS28)</f>
        <v>0</v>
      </c>
      <c r="AJ45" s="143"/>
      <c r="AK45" s="721" t="s">
        <v>64</v>
      </c>
      <c r="AL45" s="721"/>
      <c r="AM45" s="721"/>
      <c r="AN45" s="721"/>
      <c r="AO45" s="721"/>
      <c r="AP45" s="124"/>
      <c r="AQ45" s="159">
        <f>AI45</f>
        <v>0</v>
      </c>
      <c r="AR45" s="154"/>
      <c r="AS45" s="85"/>
    </row>
    <row r="46" spans="1:46" ht="16.5" customHeight="1" x14ac:dyDescent="0.25">
      <c r="A46" s="2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725" t="s">
        <v>65</v>
      </c>
      <c r="V46" s="725"/>
      <c r="W46" s="725"/>
      <c r="X46" s="130"/>
      <c r="Y46" s="135">
        <v>14</v>
      </c>
      <c r="Z46" s="112"/>
      <c r="AA46" s="739"/>
      <c r="AB46" s="740"/>
      <c r="AC46" s="740"/>
      <c r="AD46" s="740"/>
      <c r="AE46" s="740"/>
      <c r="AF46" s="140"/>
      <c r="AG46" s="742"/>
      <c r="AH46" s="142"/>
      <c r="AI46" s="744"/>
      <c r="AJ46" s="144"/>
      <c r="AK46" s="721"/>
      <c r="AL46" s="721"/>
      <c r="AM46" s="721"/>
      <c r="AN46" s="721"/>
      <c r="AO46" s="721"/>
      <c r="AP46" s="124"/>
      <c r="AQ46" s="160"/>
      <c r="AR46" s="155"/>
      <c r="AS46" s="85"/>
    </row>
    <row r="47" spans="1:46" ht="18.75" customHeight="1" thickBot="1" x14ac:dyDescent="0.3">
      <c r="A47" s="24"/>
      <c r="B47" s="25"/>
      <c r="C47" s="25"/>
      <c r="D47" s="25"/>
      <c r="E47" s="25"/>
      <c r="F47" s="25"/>
      <c r="G47" s="25"/>
      <c r="H47" s="25"/>
      <c r="I47" s="25"/>
      <c r="J47" s="19"/>
      <c r="K47" s="19"/>
      <c r="L47" s="19"/>
      <c r="M47" s="25"/>
      <c r="N47" s="25"/>
      <c r="O47" s="25"/>
      <c r="P47" s="19"/>
      <c r="Q47" s="19"/>
      <c r="R47" s="19"/>
      <c r="S47" s="19"/>
      <c r="T47" s="19"/>
      <c r="U47" s="725" t="s">
        <v>66</v>
      </c>
      <c r="V47" s="725"/>
      <c r="W47" s="725"/>
      <c r="X47" s="130"/>
      <c r="Y47" s="135">
        <v>31</v>
      </c>
      <c r="Z47" s="135"/>
      <c r="AA47" s="726" t="s">
        <v>67</v>
      </c>
      <c r="AB47" s="726"/>
      <c r="AC47" s="726"/>
      <c r="AD47" s="726"/>
      <c r="AE47" s="726"/>
      <c r="AF47" s="726"/>
      <c r="AG47" s="726"/>
      <c r="AH47" s="120"/>
      <c r="AI47" s="42">
        <f>SUM(AI36:AI46)</f>
        <v>96</v>
      </c>
      <c r="AJ47" s="42"/>
      <c r="AK47" s="727" t="s">
        <v>68</v>
      </c>
      <c r="AL47" s="728"/>
      <c r="AM47" s="728"/>
      <c r="AN47" s="728"/>
      <c r="AO47" s="729"/>
      <c r="AP47" s="137"/>
      <c r="AQ47" s="159">
        <f>SUM(AQ36:AQ46)</f>
        <v>96</v>
      </c>
      <c r="AR47" s="154"/>
      <c r="AS47" s="85"/>
    </row>
    <row r="48" spans="1:46" ht="18.75" customHeight="1" x14ac:dyDescent="0.2">
      <c r="A48" s="3" t="s">
        <v>69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4" t="s">
        <v>70</v>
      </c>
      <c r="N48" s="4"/>
      <c r="O48" s="19"/>
      <c r="P48" s="19"/>
      <c r="Q48" s="19"/>
      <c r="R48" s="19"/>
      <c r="S48" s="19"/>
      <c r="T48" s="19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K48" s="26"/>
      <c r="AL48" s="26"/>
      <c r="AM48" s="26"/>
      <c r="AN48" s="26"/>
      <c r="AO48" s="26"/>
      <c r="AP48" s="125"/>
      <c r="AQ48" s="21"/>
      <c r="AR48" s="21"/>
      <c r="AS48" s="84"/>
      <c r="AT48" s="4"/>
    </row>
    <row r="49" spans="1:46" ht="18.75" customHeight="1" x14ac:dyDescent="0.4">
      <c r="A49" s="2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21"/>
      <c r="V49" s="21"/>
      <c r="W49" s="21"/>
      <c r="X49" s="21"/>
      <c r="Y49" s="21"/>
      <c r="Z49" s="21"/>
      <c r="AA49" s="730"/>
      <c r="AB49" s="730"/>
      <c r="AC49" s="730"/>
      <c r="AD49" s="730"/>
      <c r="AE49" s="730"/>
      <c r="AF49" s="730"/>
      <c r="AG49" s="730"/>
      <c r="AH49" s="131"/>
      <c r="AI49" s="731" t="s">
        <v>76</v>
      </c>
      <c r="AJ49" s="732"/>
      <c r="AK49" s="732"/>
      <c r="AL49" s="732"/>
      <c r="AM49" s="732"/>
      <c r="AN49" s="732"/>
      <c r="AO49" s="732"/>
      <c r="AP49" s="145"/>
      <c r="AQ49" s="733" t="b">
        <f>IF(B31+O31+AC31+AQ31=AQ47,TRUE,FALSE)</f>
        <v>1</v>
      </c>
      <c r="AR49" s="156"/>
      <c r="AS49" s="84"/>
      <c r="AT49" s="4"/>
    </row>
    <row r="50" spans="1:46" ht="18.75" customHeight="1" x14ac:dyDescent="0.4">
      <c r="A50" s="81"/>
      <c r="B50" s="60"/>
      <c r="C50" s="60"/>
      <c r="D50" s="60"/>
      <c r="E50" s="60"/>
      <c r="F50" s="60"/>
      <c r="G50" s="60"/>
      <c r="H50" s="60"/>
      <c r="I50" s="60"/>
      <c r="J50" s="60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735" t="s">
        <v>77</v>
      </c>
      <c r="AJ50" s="736"/>
      <c r="AK50" s="736"/>
      <c r="AL50" s="736"/>
      <c r="AM50" s="736"/>
      <c r="AN50" s="736"/>
      <c r="AO50" s="736"/>
      <c r="AP50" s="146"/>
      <c r="AQ50" s="734"/>
      <c r="AR50" s="157"/>
      <c r="AS50" s="84"/>
      <c r="AT50" s="4"/>
    </row>
    <row r="51" spans="1:46" ht="18.75" customHeight="1" x14ac:dyDescent="0.2">
      <c r="A51" s="722" t="s">
        <v>71</v>
      </c>
      <c r="B51" s="723"/>
      <c r="C51" s="723"/>
      <c r="D51" s="723"/>
      <c r="E51" s="723"/>
      <c r="F51" s="723"/>
      <c r="G51" s="723"/>
      <c r="H51" s="723"/>
      <c r="I51" s="723"/>
      <c r="J51" s="138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84"/>
      <c r="AT51" s="4"/>
    </row>
    <row r="52" spans="1:46" ht="18.75" customHeight="1" x14ac:dyDescent="0.2">
      <c r="A52" s="722"/>
      <c r="B52" s="723"/>
      <c r="C52" s="723"/>
      <c r="D52" s="723"/>
      <c r="E52" s="723"/>
      <c r="F52" s="723"/>
      <c r="G52" s="723"/>
      <c r="H52" s="723"/>
      <c r="I52" s="723"/>
      <c r="J52" s="138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4" t="s">
        <v>81</v>
      </c>
      <c r="AJ52" s="4"/>
      <c r="AK52" s="4"/>
      <c r="AL52" s="4"/>
      <c r="AM52" s="4"/>
      <c r="AN52" s="4"/>
      <c r="AO52" s="4"/>
      <c r="AP52" s="4"/>
      <c r="AQ52" s="4"/>
      <c r="AR52" s="4"/>
      <c r="AS52" s="84"/>
      <c r="AT52" s="4"/>
    </row>
    <row r="53" spans="1:46" ht="18.75" customHeight="1" x14ac:dyDescent="0.2">
      <c r="A53" s="23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7"/>
      <c r="AH53" s="27"/>
      <c r="AI53" s="4" t="s">
        <v>78</v>
      </c>
      <c r="AJ53" s="4"/>
      <c r="AK53" s="4"/>
      <c r="AL53" s="4"/>
      <c r="AM53" s="4"/>
      <c r="AN53" s="4"/>
      <c r="AO53" s="4"/>
      <c r="AP53" s="4"/>
      <c r="AQ53" s="4"/>
      <c r="AR53" s="4"/>
      <c r="AS53" s="84"/>
      <c r="AT53" s="4"/>
    </row>
    <row r="54" spans="1:46" ht="18.75" customHeight="1" x14ac:dyDescent="0.2">
      <c r="A54" s="23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21"/>
      <c r="V54" s="21"/>
      <c r="W54" s="21"/>
      <c r="X54" s="21"/>
      <c r="Y54" s="21"/>
      <c r="Z54" s="21"/>
      <c r="AA54" s="724"/>
      <c r="AB54" s="724"/>
      <c r="AC54" s="724"/>
      <c r="AD54" s="724"/>
      <c r="AE54" s="724"/>
      <c r="AF54" s="147"/>
      <c r="AG54" s="27"/>
      <c r="AH54" s="27"/>
      <c r="AI54" s="4" t="s">
        <v>82</v>
      </c>
      <c r="AJ54" s="4"/>
      <c r="AK54" s="4"/>
      <c r="AL54" s="4"/>
      <c r="AM54" s="4"/>
      <c r="AN54" s="4"/>
      <c r="AO54" s="4"/>
      <c r="AP54" s="4"/>
      <c r="AQ54" s="4"/>
      <c r="AR54" s="4"/>
      <c r="AS54" s="84"/>
      <c r="AT54" s="4"/>
    </row>
    <row r="55" spans="1:46" ht="18.75" customHeight="1" thickBot="1" x14ac:dyDescent="0.25">
      <c r="A55" s="24"/>
      <c r="B55" s="25"/>
      <c r="C55" s="25"/>
      <c r="D55" s="25"/>
      <c r="E55" s="25"/>
      <c r="F55" s="25"/>
      <c r="G55" s="25"/>
      <c r="H55" s="25"/>
      <c r="I55" s="25"/>
      <c r="J55" s="19"/>
      <c r="K55" s="19"/>
      <c r="L55" s="19"/>
      <c r="M55" s="25"/>
      <c r="N55" s="25"/>
      <c r="O55" s="25"/>
      <c r="P55" s="19"/>
      <c r="Q55" s="4"/>
      <c r="R55" s="4"/>
      <c r="S55" s="4"/>
      <c r="T55" s="4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4" t="s">
        <v>83</v>
      </c>
      <c r="AJ55" s="4"/>
      <c r="AK55" s="4"/>
      <c r="AL55" s="4"/>
      <c r="AM55" s="4"/>
      <c r="AN55" s="4"/>
      <c r="AO55" s="4"/>
      <c r="AP55" s="4"/>
      <c r="AQ55" s="4"/>
      <c r="AR55" s="4"/>
      <c r="AS55" s="84"/>
      <c r="AT55" s="4"/>
    </row>
    <row r="56" spans="1:46" x14ac:dyDescent="0.2">
      <c r="A56" s="88" t="s">
        <v>72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82" t="s">
        <v>70</v>
      </c>
      <c r="N56" s="82"/>
      <c r="O56" s="18"/>
      <c r="P56" s="18"/>
      <c r="Q56" s="29"/>
      <c r="R56" s="29"/>
      <c r="S56" s="29"/>
      <c r="T56" s="29"/>
      <c r="U56" s="29"/>
      <c r="V56" s="29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82" t="s">
        <v>84</v>
      </c>
      <c r="AJ56" s="82"/>
      <c r="AK56" s="29"/>
      <c r="AL56" s="29"/>
      <c r="AM56" s="29"/>
      <c r="AN56" s="29"/>
      <c r="AO56" s="29"/>
      <c r="AP56" s="29"/>
      <c r="AQ56" s="29"/>
      <c r="AR56" s="29"/>
      <c r="AS56" s="87"/>
    </row>
    <row r="57" spans="1:46" x14ac:dyDescent="0.2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6" x14ac:dyDescent="0.2"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6" x14ac:dyDescent="0.2"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6" x14ac:dyDescent="0.2"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6" x14ac:dyDescent="0.2"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</row>
  </sheetData>
  <sheetProtection selectLockedCells="1"/>
  <mergeCells count="79">
    <mergeCell ref="O1:U1"/>
    <mergeCell ref="AE1:AI1"/>
    <mergeCell ref="AM1:AQ1"/>
    <mergeCell ref="O2:U2"/>
    <mergeCell ref="A3:B3"/>
    <mergeCell ref="C3:I3"/>
    <mergeCell ref="K3:O3"/>
    <mergeCell ref="Q3:U3"/>
    <mergeCell ref="Y3:AC3"/>
    <mergeCell ref="AE3:AG3"/>
    <mergeCell ref="A15:B15"/>
    <mergeCell ref="AI3:AO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29:B29"/>
    <mergeCell ref="A30:B30"/>
    <mergeCell ref="A32:E32"/>
    <mergeCell ref="E33:M33"/>
    <mergeCell ref="E34:I34"/>
    <mergeCell ref="AK35:AQ35"/>
    <mergeCell ref="E36:M36"/>
    <mergeCell ref="AA36:AG36"/>
    <mergeCell ref="AK36:AO36"/>
    <mergeCell ref="AA37:AG37"/>
    <mergeCell ref="AK37:AO37"/>
    <mergeCell ref="AA35:AI35"/>
    <mergeCell ref="AA38:AG38"/>
    <mergeCell ref="AK38:AO38"/>
    <mergeCell ref="A39:S45"/>
    <mergeCell ref="AA39:AG39"/>
    <mergeCell ref="AK39:AO39"/>
    <mergeCell ref="AA40:AG40"/>
    <mergeCell ref="AK40:AO40"/>
    <mergeCell ref="AA41:AG41"/>
    <mergeCell ref="AK41:AO41"/>
    <mergeCell ref="U42:Y42"/>
    <mergeCell ref="AA42:AG42"/>
    <mergeCell ref="AK42:AO42"/>
    <mergeCell ref="U43:W43"/>
    <mergeCell ref="AA43:AG43"/>
    <mergeCell ref="AK43:AO43"/>
    <mergeCell ref="U44:W44"/>
    <mergeCell ref="AQ49:AQ50"/>
    <mergeCell ref="AI50:AO50"/>
    <mergeCell ref="U45:W45"/>
    <mergeCell ref="AA45:AE46"/>
    <mergeCell ref="AG45:AG46"/>
    <mergeCell ref="AI45:AI46"/>
    <mergeCell ref="AK45:AO45"/>
    <mergeCell ref="U46:W46"/>
    <mergeCell ref="AK46:AO46"/>
    <mergeCell ref="AK44:AO44"/>
    <mergeCell ref="A51:I52"/>
    <mergeCell ref="AA54:AE54"/>
    <mergeCell ref="U47:W47"/>
    <mergeCell ref="AA47:AG47"/>
    <mergeCell ref="AK47:AO47"/>
    <mergeCell ref="AA49:AG49"/>
    <mergeCell ref="AI49:AO49"/>
  </mergeCells>
  <pageMargins left="0" right="0" top="0" bottom="0" header="0" footer="0"/>
  <pageSetup scale="47" orientation="landscape" r:id="rId1"/>
  <headerFooter scaleWithDoc="0" alignWithMargins="0">
    <oddFooter>&amp;L&amp;9Revised 12-19-2013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61"/>
  <sheetViews>
    <sheetView topLeftCell="A2" zoomScale="60" zoomScaleNormal="60" workbookViewId="0">
      <selection activeCell="F2" sqref="F1:F2"/>
    </sheetView>
  </sheetViews>
  <sheetFormatPr defaultColWidth="20.28515625" defaultRowHeight="15" x14ac:dyDescent="0.2"/>
  <cols>
    <col min="1" max="1" width="29.42578125" style="2" customWidth="1"/>
    <col min="2" max="2" width="20.28515625" style="2" customWidth="1"/>
    <col min="3" max="3" width="13.42578125" style="2" customWidth="1"/>
    <col min="4" max="4" width="13.42578125" style="2" hidden="1" customWidth="1"/>
    <col min="5" max="34" width="13.42578125" style="2" customWidth="1"/>
    <col min="35" max="35" width="13.28515625" style="2" customWidth="1"/>
    <col min="36" max="45" width="13.42578125" style="2" customWidth="1"/>
    <col min="46" max="46" width="20.28515625" style="2" customWidth="1"/>
    <col min="47" max="149" width="20.28515625" style="276"/>
    <col min="150" max="16384" width="20.28515625" style="2"/>
  </cols>
  <sheetData>
    <row r="1" spans="1:149" ht="33.75" customHeight="1" x14ac:dyDescent="0.25">
      <c r="A1" s="50" t="s">
        <v>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06" t="s">
        <v>0</v>
      </c>
      <c r="P1" s="806"/>
      <c r="Q1" s="806"/>
      <c r="R1" s="806"/>
      <c r="S1" s="806"/>
      <c r="T1" s="806"/>
      <c r="U1" s="806"/>
      <c r="V1" s="210"/>
      <c r="W1" s="32"/>
      <c r="X1" s="32"/>
      <c r="Y1" s="1"/>
      <c r="Z1" s="1"/>
      <c r="AA1" s="1"/>
      <c r="AB1" s="1"/>
      <c r="AC1" s="1"/>
      <c r="AD1" s="1"/>
      <c r="AE1" s="788" t="s">
        <v>1</v>
      </c>
      <c r="AF1" s="788"/>
      <c r="AG1" s="788"/>
      <c r="AH1" s="788"/>
      <c r="AI1" s="788"/>
      <c r="AJ1" s="211"/>
      <c r="AK1" s="89" t="s">
        <v>2</v>
      </c>
      <c r="AL1" s="89"/>
      <c r="AM1" s="789">
        <v>41670</v>
      </c>
      <c r="AN1" s="789"/>
      <c r="AO1" s="789"/>
      <c r="AP1" s="789"/>
      <c r="AQ1" s="789"/>
      <c r="AR1" s="126"/>
      <c r="AS1" s="83"/>
      <c r="AT1" s="4"/>
    </row>
    <row r="2" spans="1:149" s="28" customFormat="1" ht="24" customHeight="1" x14ac:dyDescent="0.25">
      <c r="A2" s="3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O2" s="323" t="s">
        <v>93</v>
      </c>
      <c r="P2" s="203"/>
      <c r="Q2" s="203"/>
      <c r="R2" s="203"/>
      <c r="S2" s="203"/>
      <c r="T2" s="203"/>
      <c r="U2" s="203"/>
      <c r="V2" s="212"/>
      <c r="W2" s="33"/>
      <c r="X2" s="33"/>
      <c r="Y2" s="33"/>
      <c r="Z2" s="33"/>
      <c r="AA2" s="212"/>
      <c r="AB2" s="212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84"/>
      <c r="AT2" s="21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</row>
    <row r="3" spans="1:149" ht="26.25" customHeight="1" x14ac:dyDescent="0.25">
      <c r="A3" s="791" t="s">
        <v>4</v>
      </c>
      <c r="B3" s="792"/>
      <c r="C3" s="793" t="s">
        <v>101</v>
      </c>
      <c r="D3" s="793"/>
      <c r="E3" s="793"/>
      <c r="F3" s="793"/>
      <c r="G3" s="793"/>
      <c r="H3" s="793"/>
      <c r="I3" s="793"/>
      <c r="J3" s="104"/>
      <c r="K3" s="794" t="s">
        <v>5</v>
      </c>
      <c r="L3" s="794"/>
      <c r="M3" s="794"/>
      <c r="N3" s="794"/>
      <c r="O3" s="794"/>
      <c r="P3" s="214"/>
      <c r="Q3" s="780"/>
      <c r="R3" s="780"/>
      <c r="S3" s="780"/>
      <c r="T3" s="780"/>
      <c r="U3" s="780"/>
      <c r="V3" s="107"/>
      <c r="W3" s="214" t="s">
        <v>6</v>
      </c>
      <c r="X3" s="214"/>
      <c r="Y3" s="780"/>
      <c r="Z3" s="780"/>
      <c r="AA3" s="780"/>
      <c r="AB3" s="780"/>
      <c r="AC3" s="780"/>
      <c r="AD3" s="107"/>
      <c r="AE3" s="794" t="s">
        <v>7</v>
      </c>
      <c r="AF3" s="794"/>
      <c r="AG3" s="794"/>
      <c r="AH3" s="214"/>
      <c r="AI3" s="780"/>
      <c r="AJ3" s="780"/>
      <c r="AK3" s="780"/>
      <c r="AL3" s="780"/>
      <c r="AM3" s="780"/>
      <c r="AN3" s="780"/>
      <c r="AO3" s="780"/>
      <c r="AP3" s="107"/>
      <c r="AQ3" s="4"/>
      <c r="AR3" s="4"/>
      <c r="AS3" s="85"/>
      <c r="AT3" s="4"/>
    </row>
    <row r="4" spans="1:149" ht="9.7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85"/>
      <c r="AT4" s="4"/>
    </row>
    <row r="5" spans="1:149" s="6" customFormat="1" ht="23.25" customHeight="1" x14ac:dyDescent="0.25">
      <c r="A5" s="798" t="s">
        <v>95</v>
      </c>
      <c r="B5" s="799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  <c r="EE5" s="278"/>
      <c r="EF5" s="278"/>
      <c r="EG5" s="278"/>
      <c r="EH5" s="278"/>
      <c r="EI5" s="278"/>
      <c r="EJ5" s="278"/>
      <c r="EK5" s="278"/>
      <c r="EL5" s="278"/>
      <c r="EM5" s="278"/>
      <c r="EN5" s="278"/>
      <c r="EO5" s="278"/>
      <c r="EP5" s="278"/>
      <c r="EQ5" s="278"/>
      <c r="ER5" s="278"/>
      <c r="ES5" s="278"/>
    </row>
    <row r="6" spans="1:149" s="9" customFormat="1" ht="30" customHeight="1" x14ac:dyDescent="0.25">
      <c r="A6" s="807" t="s">
        <v>94</v>
      </c>
      <c r="B6" s="808"/>
      <c r="C6" s="162"/>
      <c r="D6" s="163"/>
      <c r="E6" s="162"/>
      <c r="F6" s="163"/>
      <c r="G6" s="163"/>
      <c r="H6" s="163"/>
      <c r="I6" s="162"/>
      <c r="J6" s="163"/>
      <c r="K6" s="162">
        <v>41655</v>
      </c>
      <c r="L6" s="163"/>
      <c r="M6" s="162">
        <v>41656</v>
      </c>
      <c r="N6" s="163"/>
      <c r="O6" s="162">
        <v>41657</v>
      </c>
      <c r="P6" s="163"/>
      <c r="Q6" s="162">
        <v>41658</v>
      </c>
      <c r="R6" s="163"/>
      <c r="S6" s="162">
        <v>41659</v>
      </c>
      <c r="T6" s="163"/>
      <c r="U6" s="162">
        <v>41660</v>
      </c>
      <c r="V6" s="163"/>
      <c r="W6" s="162">
        <v>41661</v>
      </c>
      <c r="X6" s="163"/>
      <c r="Y6" s="162">
        <v>41662</v>
      </c>
      <c r="Z6" s="163"/>
      <c r="AA6" s="162">
        <v>41663</v>
      </c>
      <c r="AB6" s="163"/>
      <c r="AC6" s="162">
        <v>41664</v>
      </c>
      <c r="AD6" s="163"/>
      <c r="AE6" s="162">
        <v>41665</v>
      </c>
      <c r="AF6" s="163"/>
      <c r="AG6" s="162">
        <v>41666</v>
      </c>
      <c r="AH6" s="163"/>
      <c r="AI6" s="162">
        <v>41667</v>
      </c>
      <c r="AJ6" s="163"/>
      <c r="AK6" s="162">
        <v>41668</v>
      </c>
      <c r="AL6" s="163"/>
      <c r="AM6" s="162">
        <v>41669</v>
      </c>
      <c r="AN6" s="163"/>
      <c r="AO6" s="162">
        <v>41670</v>
      </c>
      <c r="AP6" s="163"/>
      <c r="AQ6" s="162"/>
      <c r="AR6" s="163"/>
      <c r="AS6" s="162"/>
      <c r="AT6" s="163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</row>
    <row r="7" spans="1:149" s="56" customFormat="1" ht="24.95" customHeight="1" thickBot="1" x14ac:dyDescent="0.3">
      <c r="A7" s="809"/>
      <c r="B7" s="810"/>
      <c r="C7" s="164" t="s">
        <v>12</v>
      </c>
      <c r="D7" s="165" t="s">
        <v>88</v>
      </c>
      <c r="E7" s="166" t="s">
        <v>13</v>
      </c>
      <c r="F7" s="167" t="s">
        <v>13</v>
      </c>
      <c r="G7" s="166" t="s">
        <v>14</v>
      </c>
      <c r="H7" s="167" t="s">
        <v>14</v>
      </c>
      <c r="I7" s="166" t="s">
        <v>15</v>
      </c>
      <c r="J7" s="167" t="s">
        <v>15</v>
      </c>
      <c r="K7" s="166" t="s">
        <v>16</v>
      </c>
      <c r="L7" s="167" t="s">
        <v>16</v>
      </c>
      <c r="M7" s="166" t="s">
        <v>17</v>
      </c>
      <c r="N7" s="167" t="s">
        <v>17</v>
      </c>
      <c r="O7" s="166" t="s">
        <v>18</v>
      </c>
      <c r="P7" s="167" t="s">
        <v>18</v>
      </c>
      <c r="Q7" s="168" t="s">
        <v>12</v>
      </c>
      <c r="R7" s="167" t="s">
        <v>12</v>
      </c>
      <c r="S7" s="168" t="s">
        <v>13</v>
      </c>
      <c r="T7" s="167" t="s">
        <v>13</v>
      </c>
      <c r="U7" s="168" t="s">
        <v>14</v>
      </c>
      <c r="V7" s="167" t="s">
        <v>14</v>
      </c>
      <c r="W7" s="168" t="s">
        <v>15</v>
      </c>
      <c r="X7" s="167" t="s">
        <v>15</v>
      </c>
      <c r="Y7" s="168" t="s">
        <v>16</v>
      </c>
      <c r="Z7" s="167" t="s">
        <v>89</v>
      </c>
      <c r="AA7" s="168" t="s">
        <v>17</v>
      </c>
      <c r="AB7" s="167" t="s">
        <v>17</v>
      </c>
      <c r="AC7" s="168" t="s">
        <v>18</v>
      </c>
      <c r="AD7" s="167" t="s">
        <v>18</v>
      </c>
      <c r="AE7" s="169" t="s">
        <v>12</v>
      </c>
      <c r="AF7" s="167" t="s">
        <v>12</v>
      </c>
      <c r="AG7" s="169" t="s">
        <v>13</v>
      </c>
      <c r="AH7" s="167" t="s">
        <v>13</v>
      </c>
      <c r="AI7" s="169" t="s">
        <v>14</v>
      </c>
      <c r="AJ7" s="167" t="s">
        <v>14</v>
      </c>
      <c r="AK7" s="169" t="s">
        <v>15</v>
      </c>
      <c r="AL7" s="167" t="s">
        <v>15</v>
      </c>
      <c r="AM7" s="169" t="s">
        <v>16</v>
      </c>
      <c r="AN7" s="167" t="s">
        <v>16</v>
      </c>
      <c r="AO7" s="169" t="s">
        <v>17</v>
      </c>
      <c r="AP7" s="167" t="s">
        <v>17</v>
      </c>
      <c r="AQ7" s="169" t="s">
        <v>18</v>
      </c>
      <c r="AR7" s="167" t="s">
        <v>18</v>
      </c>
      <c r="AS7" s="303" t="s">
        <v>12</v>
      </c>
      <c r="AT7" s="170" t="s">
        <v>12</v>
      </c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0"/>
      <c r="DM7" s="280"/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280"/>
      <c r="EP7" s="280"/>
      <c r="EQ7" s="280"/>
      <c r="ER7" s="280"/>
      <c r="ES7" s="280"/>
    </row>
    <row r="8" spans="1:149" s="56" customFormat="1" ht="30.75" customHeight="1" x14ac:dyDescent="0.25">
      <c r="A8" s="811" t="s">
        <v>85</v>
      </c>
      <c r="B8" s="812"/>
      <c r="C8" s="171"/>
      <c r="D8" s="172">
        <f>C8</f>
        <v>0</v>
      </c>
      <c r="E8" s="171"/>
      <c r="F8" s="172">
        <f>E8</f>
        <v>0</v>
      </c>
      <c r="G8" s="171"/>
      <c r="H8" s="172">
        <f>G8</f>
        <v>0</v>
      </c>
      <c r="I8" s="171"/>
      <c r="J8" s="172">
        <f>I8</f>
        <v>0</v>
      </c>
      <c r="K8" s="171">
        <v>0.34027777777777773</v>
      </c>
      <c r="L8" s="172">
        <f>K8</f>
        <v>0.34027777777777773</v>
      </c>
      <c r="M8" s="171">
        <v>0.33402777777777781</v>
      </c>
      <c r="N8" s="172">
        <f>M8</f>
        <v>0.33402777777777781</v>
      </c>
      <c r="O8" s="171"/>
      <c r="P8" s="172">
        <f>O8</f>
        <v>0</v>
      </c>
      <c r="Q8" s="173"/>
      <c r="R8" s="172">
        <f>Q8</f>
        <v>0</v>
      </c>
      <c r="S8" s="173"/>
      <c r="T8" s="172">
        <f>S8</f>
        <v>0</v>
      </c>
      <c r="U8" s="173">
        <v>0.33402777777777781</v>
      </c>
      <c r="V8" s="172">
        <f>U8</f>
        <v>0.33402777777777781</v>
      </c>
      <c r="W8" s="173">
        <v>0.35347222222222219</v>
      </c>
      <c r="X8" s="172">
        <f>W8</f>
        <v>0.35347222222222219</v>
      </c>
      <c r="Y8" s="173">
        <v>0.33611111111111108</v>
      </c>
      <c r="Z8" s="172">
        <f>Y8</f>
        <v>0.33611111111111108</v>
      </c>
      <c r="AA8" s="173">
        <v>0.33749999999999997</v>
      </c>
      <c r="AB8" s="172">
        <f>AA8</f>
        <v>0.33749999999999997</v>
      </c>
      <c r="AC8" s="173"/>
      <c r="AD8" s="172">
        <f>AC8</f>
        <v>0</v>
      </c>
      <c r="AE8" s="174"/>
      <c r="AF8" s="172">
        <f>AE8</f>
        <v>0</v>
      </c>
      <c r="AG8" s="174">
        <v>0.33263888888888887</v>
      </c>
      <c r="AH8" s="172">
        <f>AG8</f>
        <v>0.33263888888888887</v>
      </c>
      <c r="AI8" s="174">
        <v>0.33958333333333335</v>
      </c>
      <c r="AJ8" s="172">
        <f>AI8</f>
        <v>0.33958333333333335</v>
      </c>
      <c r="AK8" s="174">
        <v>0.3347222222222222</v>
      </c>
      <c r="AL8" s="172">
        <f>AK8</f>
        <v>0.3347222222222222</v>
      </c>
      <c r="AM8" s="174">
        <v>0.3347222222222222</v>
      </c>
      <c r="AN8" s="172">
        <f>AM8</f>
        <v>0.3347222222222222</v>
      </c>
      <c r="AO8" s="174">
        <v>0.33263888888888887</v>
      </c>
      <c r="AP8" s="172">
        <f>AO8</f>
        <v>0.33263888888888887</v>
      </c>
      <c r="AQ8" s="174"/>
      <c r="AR8" s="172">
        <f>AQ8</f>
        <v>0</v>
      </c>
      <c r="AS8" s="304"/>
      <c r="AT8" s="172">
        <f>AS8</f>
        <v>0</v>
      </c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</row>
    <row r="9" spans="1:149" s="61" customFormat="1" ht="32.1" customHeight="1" x14ac:dyDescent="0.25">
      <c r="A9" s="813" t="s">
        <v>20</v>
      </c>
      <c r="B9" s="813"/>
      <c r="C9" s="171"/>
      <c r="D9" s="172">
        <f t="shared" ref="D9:AT15" si="0">C9</f>
        <v>0</v>
      </c>
      <c r="E9" s="171"/>
      <c r="F9" s="172">
        <f t="shared" si="0"/>
        <v>0</v>
      </c>
      <c r="G9" s="171"/>
      <c r="H9" s="172">
        <f t="shared" si="0"/>
        <v>0</v>
      </c>
      <c r="I9" s="171"/>
      <c r="J9" s="172">
        <f t="shared" si="0"/>
        <v>0</v>
      </c>
      <c r="K9" s="171">
        <v>0.52708333333333335</v>
      </c>
      <c r="L9" s="172">
        <f t="shared" si="0"/>
        <v>0.52708333333333335</v>
      </c>
      <c r="M9" s="171"/>
      <c r="N9" s="172">
        <f t="shared" si="0"/>
        <v>0</v>
      </c>
      <c r="O9" s="171"/>
      <c r="P9" s="172">
        <f t="shared" si="0"/>
        <v>0</v>
      </c>
      <c r="Q9" s="173"/>
      <c r="R9" s="172">
        <f t="shared" si="0"/>
        <v>0</v>
      </c>
      <c r="S9" s="173"/>
      <c r="T9" s="172">
        <f t="shared" si="0"/>
        <v>0</v>
      </c>
      <c r="U9" s="173">
        <v>0.52777777777777779</v>
      </c>
      <c r="V9" s="172">
        <f t="shared" si="0"/>
        <v>0.52777777777777779</v>
      </c>
      <c r="W9" s="173"/>
      <c r="X9" s="172">
        <f t="shared" si="0"/>
        <v>0</v>
      </c>
      <c r="Y9" s="173">
        <v>0.53472222222222221</v>
      </c>
      <c r="Z9" s="172">
        <f t="shared" si="0"/>
        <v>0.53472222222222221</v>
      </c>
      <c r="AA9" s="173">
        <v>0.55972222222222223</v>
      </c>
      <c r="AB9" s="172">
        <f t="shared" si="0"/>
        <v>0.55972222222222223</v>
      </c>
      <c r="AC9" s="173"/>
      <c r="AD9" s="172">
        <f t="shared" si="0"/>
        <v>0</v>
      </c>
      <c r="AE9" s="174"/>
      <c r="AF9" s="172">
        <f t="shared" si="0"/>
        <v>0</v>
      </c>
      <c r="AG9" s="174">
        <v>0.52986111111111112</v>
      </c>
      <c r="AH9" s="172">
        <f t="shared" si="0"/>
        <v>0.52986111111111112</v>
      </c>
      <c r="AI9" s="174">
        <v>0.51250000000000007</v>
      </c>
      <c r="AJ9" s="172">
        <f t="shared" si="0"/>
        <v>0.51250000000000007</v>
      </c>
      <c r="AK9" s="174"/>
      <c r="AL9" s="172">
        <f t="shared" si="0"/>
        <v>0</v>
      </c>
      <c r="AM9" s="174">
        <v>0.55069444444444449</v>
      </c>
      <c r="AN9" s="172">
        <f t="shared" si="0"/>
        <v>0.55069444444444449</v>
      </c>
      <c r="AO9" s="174">
        <v>0.53402777777777777</v>
      </c>
      <c r="AP9" s="172">
        <f t="shared" si="0"/>
        <v>0.53402777777777777</v>
      </c>
      <c r="AQ9" s="174"/>
      <c r="AR9" s="172">
        <f t="shared" si="0"/>
        <v>0</v>
      </c>
      <c r="AS9" s="304"/>
      <c r="AT9" s="172">
        <f t="shared" si="0"/>
        <v>0</v>
      </c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</row>
    <row r="10" spans="1:149" s="61" customFormat="1" ht="32.1" customHeight="1" x14ac:dyDescent="0.25">
      <c r="A10" s="813" t="s">
        <v>19</v>
      </c>
      <c r="B10" s="813"/>
      <c r="C10" s="171"/>
      <c r="D10" s="172">
        <f t="shared" si="0"/>
        <v>0</v>
      </c>
      <c r="E10" s="171"/>
      <c r="F10" s="172">
        <f t="shared" si="0"/>
        <v>0</v>
      </c>
      <c r="G10" s="171"/>
      <c r="H10" s="172">
        <f t="shared" si="0"/>
        <v>0</v>
      </c>
      <c r="I10" s="171"/>
      <c r="J10" s="172">
        <f t="shared" si="0"/>
        <v>0</v>
      </c>
      <c r="K10" s="171">
        <v>0.54861111111111105</v>
      </c>
      <c r="L10" s="172">
        <f t="shared" si="0"/>
        <v>0.54861111111111105</v>
      </c>
      <c r="M10" s="171"/>
      <c r="N10" s="172">
        <f t="shared" si="0"/>
        <v>0</v>
      </c>
      <c r="O10" s="171"/>
      <c r="P10" s="172">
        <f t="shared" si="0"/>
        <v>0</v>
      </c>
      <c r="Q10" s="173"/>
      <c r="R10" s="172">
        <f t="shared" si="0"/>
        <v>0</v>
      </c>
      <c r="S10" s="173"/>
      <c r="T10" s="172">
        <f t="shared" si="0"/>
        <v>0</v>
      </c>
      <c r="U10" s="173">
        <v>0.54791666666666672</v>
      </c>
      <c r="V10" s="172">
        <f t="shared" si="0"/>
        <v>0.54791666666666672</v>
      </c>
      <c r="W10" s="173"/>
      <c r="X10" s="172">
        <f t="shared" si="0"/>
        <v>0</v>
      </c>
      <c r="Y10" s="173">
        <v>0.55972222222222223</v>
      </c>
      <c r="Z10" s="172">
        <f t="shared" si="0"/>
        <v>0.55972222222222223</v>
      </c>
      <c r="AA10" s="173">
        <v>0.57916666666666672</v>
      </c>
      <c r="AB10" s="172">
        <f t="shared" si="0"/>
        <v>0.57916666666666672</v>
      </c>
      <c r="AC10" s="173"/>
      <c r="AD10" s="172">
        <f t="shared" si="0"/>
        <v>0</v>
      </c>
      <c r="AE10" s="174"/>
      <c r="AF10" s="172">
        <f t="shared" si="0"/>
        <v>0</v>
      </c>
      <c r="AG10" s="174">
        <v>0.55069444444444449</v>
      </c>
      <c r="AH10" s="172">
        <f t="shared" si="0"/>
        <v>0.55069444444444449</v>
      </c>
      <c r="AI10" s="174">
        <v>0.53472222222222221</v>
      </c>
      <c r="AJ10" s="172">
        <f t="shared" si="0"/>
        <v>0.53472222222222221</v>
      </c>
      <c r="AK10" s="174"/>
      <c r="AL10" s="172">
        <f t="shared" si="0"/>
        <v>0</v>
      </c>
      <c r="AM10" s="174">
        <v>0.57013888888888886</v>
      </c>
      <c r="AN10" s="172">
        <f t="shared" si="0"/>
        <v>0.57013888888888886</v>
      </c>
      <c r="AO10" s="174">
        <v>0.55277777777777781</v>
      </c>
      <c r="AP10" s="172">
        <f t="shared" si="0"/>
        <v>0.55277777777777781</v>
      </c>
      <c r="AQ10" s="174"/>
      <c r="AR10" s="172">
        <f t="shared" si="0"/>
        <v>0</v>
      </c>
      <c r="AS10" s="304"/>
      <c r="AT10" s="172">
        <f t="shared" si="0"/>
        <v>0</v>
      </c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</row>
    <row r="11" spans="1:149" s="61" customFormat="1" ht="32.1" customHeight="1" x14ac:dyDescent="0.25">
      <c r="A11" s="813" t="s">
        <v>23</v>
      </c>
      <c r="B11" s="813"/>
      <c r="C11" s="171"/>
      <c r="D11" s="172">
        <f t="shared" si="0"/>
        <v>0</v>
      </c>
      <c r="E11" s="171"/>
      <c r="F11" s="172">
        <f t="shared" si="0"/>
        <v>0</v>
      </c>
      <c r="G11" s="171"/>
      <c r="H11" s="172">
        <f t="shared" si="0"/>
        <v>0</v>
      </c>
      <c r="I11" s="171"/>
      <c r="J11" s="172">
        <f t="shared" si="0"/>
        <v>0</v>
      </c>
      <c r="K11" s="171"/>
      <c r="L11" s="172">
        <f t="shared" si="0"/>
        <v>0</v>
      </c>
      <c r="M11" s="171"/>
      <c r="N11" s="172">
        <f t="shared" si="0"/>
        <v>0</v>
      </c>
      <c r="O11" s="171"/>
      <c r="P11" s="172">
        <f t="shared" si="0"/>
        <v>0</v>
      </c>
      <c r="Q11" s="173"/>
      <c r="R11" s="172">
        <f t="shared" si="0"/>
        <v>0</v>
      </c>
      <c r="S11" s="173"/>
      <c r="T11" s="172">
        <f t="shared" si="0"/>
        <v>0</v>
      </c>
      <c r="U11" s="173"/>
      <c r="V11" s="172">
        <f t="shared" si="0"/>
        <v>0</v>
      </c>
      <c r="W11" s="173"/>
      <c r="X11" s="172">
        <f t="shared" si="0"/>
        <v>0</v>
      </c>
      <c r="Y11" s="173"/>
      <c r="Z11" s="172">
        <f t="shared" si="0"/>
        <v>0</v>
      </c>
      <c r="AA11" s="173"/>
      <c r="AB11" s="172">
        <f t="shared" si="0"/>
        <v>0</v>
      </c>
      <c r="AC11" s="173"/>
      <c r="AD11" s="172">
        <f t="shared" si="0"/>
        <v>0</v>
      </c>
      <c r="AE11" s="174"/>
      <c r="AF11" s="172">
        <f t="shared" si="0"/>
        <v>0</v>
      </c>
      <c r="AG11" s="174"/>
      <c r="AH11" s="172">
        <f t="shared" si="0"/>
        <v>0</v>
      </c>
      <c r="AI11" s="174"/>
      <c r="AJ11" s="172">
        <f t="shared" si="0"/>
        <v>0</v>
      </c>
      <c r="AK11" s="174"/>
      <c r="AL11" s="172">
        <f t="shared" si="0"/>
        <v>0</v>
      </c>
      <c r="AM11" s="174"/>
      <c r="AN11" s="172">
        <f t="shared" si="0"/>
        <v>0</v>
      </c>
      <c r="AO11" s="174"/>
      <c r="AP11" s="172">
        <f t="shared" si="0"/>
        <v>0</v>
      </c>
      <c r="AQ11" s="174"/>
      <c r="AR11" s="172">
        <f t="shared" si="0"/>
        <v>0</v>
      </c>
      <c r="AS11" s="304"/>
      <c r="AT11" s="172">
        <f t="shared" si="0"/>
        <v>0</v>
      </c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</row>
    <row r="12" spans="1:149" s="61" customFormat="1" ht="32.1" customHeight="1" x14ac:dyDescent="0.25">
      <c r="A12" s="813" t="s">
        <v>19</v>
      </c>
      <c r="B12" s="813"/>
      <c r="C12" s="171"/>
      <c r="D12" s="172">
        <f t="shared" si="0"/>
        <v>0</v>
      </c>
      <c r="E12" s="171"/>
      <c r="F12" s="172">
        <f t="shared" si="0"/>
        <v>0</v>
      </c>
      <c r="G12" s="171"/>
      <c r="H12" s="172">
        <f t="shared" si="0"/>
        <v>0</v>
      </c>
      <c r="I12" s="171"/>
      <c r="J12" s="172">
        <f t="shared" si="0"/>
        <v>0</v>
      </c>
      <c r="K12" s="171"/>
      <c r="L12" s="172">
        <f t="shared" si="0"/>
        <v>0</v>
      </c>
      <c r="M12" s="171"/>
      <c r="N12" s="172">
        <f t="shared" si="0"/>
        <v>0</v>
      </c>
      <c r="O12" s="171"/>
      <c r="P12" s="172">
        <f t="shared" si="0"/>
        <v>0</v>
      </c>
      <c r="Q12" s="173"/>
      <c r="R12" s="172">
        <f t="shared" si="0"/>
        <v>0</v>
      </c>
      <c r="S12" s="173"/>
      <c r="T12" s="172">
        <f t="shared" si="0"/>
        <v>0</v>
      </c>
      <c r="U12" s="173"/>
      <c r="V12" s="172">
        <f t="shared" si="0"/>
        <v>0</v>
      </c>
      <c r="W12" s="173"/>
      <c r="X12" s="172">
        <f t="shared" si="0"/>
        <v>0</v>
      </c>
      <c r="Y12" s="173"/>
      <c r="Z12" s="172">
        <f t="shared" si="0"/>
        <v>0</v>
      </c>
      <c r="AA12" s="173"/>
      <c r="AB12" s="172">
        <f t="shared" si="0"/>
        <v>0</v>
      </c>
      <c r="AC12" s="173"/>
      <c r="AD12" s="172">
        <f t="shared" si="0"/>
        <v>0</v>
      </c>
      <c r="AE12" s="174"/>
      <c r="AF12" s="172">
        <f t="shared" si="0"/>
        <v>0</v>
      </c>
      <c r="AG12" s="174"/>
      <c r="AH12" s="172">
        <f t="shared" si="0"/>
        <v>0</v>
      </c>
      <c r="AI12" s="174"/>
      <c r="AJ12" s="172">
        <f t="shared" si="0"/>
        <v>0</v>
      </c>
      <c r="AK12" s="174"/>
      <c r="AL12" s="172">
        <f t="shared" si="0"/>
        <v>0</v>
      </c>
      <c r="AM12" s="174"/>
      <c r="AN12" s="172">
        <f t="shared" si="0"/>
        <v>0</v>
      </c>
      <c r="AO12" s="174"/>
      <c r="AP12" s="172">
        <f t="shared" si="0"/>
        <v>0</v>
      </c>
      <c r="AQ12" s="174"/>
      <c r="AR12" s="172">
        <f t="shared" si="0"/>
        <v>0</v>
      </c>
      <c r="AS12" s="304"/>
      <c r="AT12" s="172">
        <f t="shared" si="0"/>
        <v>0</v>
      </c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</row>
    <row r="13" spans="1:149" s="61" customFormat="1" ht="32.1" customHeight="1" x14ac:dyDescent="0.25">
      <c r="A13" s="813" t="s">
        <v>23</v>
      </c>
      <c r="B13" s="813"/>
      <c r="C13" s="171"/>
      <c r="D13" s="172">
        <f t="shared" si="0"/>
        <v>0</v>
      </c>
      <c r="E13" s="171"/>
      <c r="F13" s="172">
        <f t="shared" si="0"/>
        <v>0</v>
      </c>
      <c r="G13" s="171"/>
      <c r="H13" s="172">
        <f t="shared" si="0"/>
        <v>0</v>
      </c>
      <c r="I13" s="171"/>
      <c r="J13" s="172">
        <f t="shared" si="0"/>
        <v>0</v>
      </c>
      <c r="K13" s="171"/>
      <c r="L13" s="172">
        <f t="shared" si="0"/>
        <v>0</v>
      </c>
      <c r="M13" s="171"/>
      <c r="N13" s="172">
        <f t="shared" si="0"/>
        <v>0</v>
      </c>
      <c r="O13" s="171"/>
      <c r="P13" s="172">
        <f t="shared" si="0"/>
        <v>0</v>
      </c>
      <c r="Q13" s="173"/>
      <c r="R13" s="172">
        <f t="shared" si="0"/>
        <v>0</v>
      </c>
      <c r="S13" s="173"/>
      <c r="T13" s="172">
        <f t="shared" si="0"/>
        <v>0</v>
      </c>
      <c r="U13" s="173"/>
      <c r="V13" s="172">
        <f t="shared" si="0"/>
        <v>0</v>
      </c>
      <c r="W13" s="173"/>
      <c r="X13" s="172">
        <f t="shared" si="0"/>
        <v>0</v>
      </c>
      <c r="Y13" s="173"/>
      <c r="Z13" s="172">
        <f t="shared" si="0"/>
        <v>0</v>
      </c>
      <c r="AA13" s="173"/>
      <c r="AB13" s="172">
        <f t="shared" si="0"/>
        <v>0</v>
      </c>
      <c r="AC13" s="173"/>
      <c r="AD13" s="172">
        <f t="shared" si="0"/>
        <v>0</v>
      </c>
      <c r="AE13" s="174"/>
      <c r="AF13" s="172">
        <f t="shared" si="0"/>
        <v>0</v>
      </c>
      <c r="AG13" s="174"/>
      <c r="AH13" s="172">
        <f t="shared" si="0"/>
        <v>0</v>
      </c>
      <c r="AI13" s="174"/>
      <c r="AJ13" s="172">
        <f t="shared" si="0"/>
        <v>0</v>
      </c>
      <c r="AK13" s="174"/>
      <c r="AL13" s="172">
        <f t="shared" si="0"/>
        <v>0</v>
      </c>
      <c r="AM13" s="174"/>
      <c r="AN13" s="172">
        <f t="shared" si="0"/>
        <v>0</v>
      </c>
      <c r="AO13" s="174"/>
      <c r="AP13" s="172">
        <f t="shared" si="0"/>
        <v>0</v>
      </c>
      <c r="AQ13" s="174"/>
      <c r="AR13" s="172">
        <f t="shared" si="0"/>
        <v>0</v>
      </c>
      <c r="AS13" s="304"/>
      <c r="AT13" s="172">
        <f t="shared" si="0"/>
        <v>0</v>
      </c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</row>
    <row r="14" spans="1:149" s="61" customFormat="1" ht="32.1" customHeight="1" x14ac:dyDescent="0.25">
      <c r="A14" s="813" t="s">
        <v>19</v>
      </c>
      <c r="B14" s="813"/>
      <c r="C14" s="171"/>
      <c r="D14" s="172">
        <f t="shared" si="0"/>
        <v>0</v>
      </c>
      <c r="E14" s="171"/>
      <c r="F14" s="172">
        <f t="shared" si="0"/>
        <v>0</v>
      </c>
      <c r="G14" s="171"/>
      <c r="H14" s="172">
        <f t="shared" si="0"/>
        <v>0</v>
      </c>
      <c r="I14" s="171"/>
      <c r="J14" s="172">
        <f t="shared" si="0"/>
        <v>0</v>
      </c>
      <c r="K14" s="171"/>
      <c r="L14" s="172">
        <f t="shared" si="0"/>
        <v>0</v>
      </c>
      <c r="M14" s="171"/>
      <c r="N14" s="172">
        <f t="shared" si="0"/>
        <v>0</v>
      </c>
      <c r="O14" s="171"/>
      <c r="P14" s="172">
        <f t="shared" si="0"/>
        <v>0</v>
      </c>
      <c r="Q14" s="173"/>
      <c r="R14" s="172">
        <f t="shared" si="0"/>
        <v>0</v>
      </c>
      <c r="S14" s="173"/>
      <c r="T14" s="172">
        <f t="shared" si="0"/>
        <v>0</v>
      </c>
      <c r="U14" s="173"/>
      <c r="V14" s="172">
        <f t="shared" si="0"/>
        <v>0</v>
      </c>
      <c r="W14" s="173"/>
      <c r="X14" s="172">
        <f t="shared" si="0"/>
        <v>0</v>
      </c>
      <c r="Y14" s="173"/>
      <c r="Z14" s="172">
        <f t="shared" si="0"/>
        <v>0</v>
      </c>
      <c r="AA14" s="173"/>
      <c r="AB14" s="172">
        <f t="shared" si="0"/>
        <v>0</v>
      </c>
      <c r="AC14" s="173"/>
      <c r="AD14" s="172">
        <f t="shared" si="0"/>
        <v>0</v>
      </c>
      <c r="AE14" s="174"/>
      <c r="AF14" s="172">
        <f t="shared" si="0"/>
        <v>0</v>
      </c>
      <c r="AG14" s="174"/>
      <c r="AH14" s="172">
        <f t="shared" si="0"/>
        <v>0</v>
      </c>
      <c r="AI14" s="174"/>
      <c r="AJ14" s="172">
        <f t="shared" si="0"/>
        <v>0</v>
      </c>
      <c r="AK14" s="174"/>
      <c r="AL14" s="172">
        <f t="shared" si="0"/>
        <v>0</v>
      </c>
      <c r="AM14" s="174"/>
      <c r="AN14" s="172">
        <f t="shared" si="0"/>
        <v>0</v>
      </c>
      <c r="AO14" s="174"/>
      <c r="AP14" s="172">
        <f t="shared" si="0"/>
        <v>0</v>
      </c>
      <c r="AQ14" s="174"/>
      <c r="AR14" s="172">
        <f t="shared" si="0"/>
        <v>0</v>
      </c>
      <c r="AS14" s="304"/>
      <c r="AT14" s="172">
        <f t="shared" si="0"/>
        <v>0</v>
      </c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</row>
    <row r="15" spans="1:149" s="61" customFormat="1" ht="32.1" customHeight="1" x14ac:dyDescent="0.25">
      <c r="A15" s="811" t="s">
        <v>86</v>
      </c>
      <c r="B15" s="812"/>
      <c r="C15" s="171"/>
      <c r="D15" s="172">
        <f t="shared" si="0"/>
        <v>0</v>
      </c>
      <c r="E15" s="171"/>
      <c r="F15" s="172">
        <f t="shared" si="0"/>
        <v>0</v>
      </c>
      <c r="G15" s="171"/>
      <c r="H15" s="172">
        <f t="shared" si="0"/>
        <v>0</v>
      </c>
      <c r="I15" s="171"/>
      <c r="J15" s="172">
        <f t="shared" si="0"/>
        <v>0</v>
      </c>
      <c r="K15" s="171">
        <v>0.68680555555555556</v>
      </c>
      <c r="L15" s="172">
        <f t="shared" si="0"/>
        <v>0.68680555555555556</v>
      </c>
      <c r="M15" s="171">
        <v>0.68958333333333333</v>
      </c>
      <c r="N15" s="172">
        <f t="shared" si="0"/>
        <v>0.68958333333333333</v>
      </c>
      <c r="O15" s="171"/>
      <c r="P15" s="172">
        <f t="shared" si="0"/>
        <v>0</v>
      </c>
      <c r="Q15" s="173"/>
      <c r="R15" s="172">
        <f t="shared" si="0"/>
        <v>0</v>
      </c>
      <c r="S15" s="173"/>
      <c r="T15" s="172">
        <f t="shared" si="0"/>
        <v>0</v>
      </c>
      <c r="U15" s="173">
        <v>0.69513888888888886</v>
      </c>
      <c r="V15" s="172">
        <f t="shared" si="0"/>
        <v>0.69513888888888886</v>
      </c>
      <c r="W15" s="173">
        <v>0.71180555555555547</v>
      </c>
      <c r="X15" s="172">
        <f t="shared" si="0"/>
        <v>0.71180555555555547</v>
      </c>
      <c r="Y15" s="173">
        <v>0.69097222222222221</v>
      </c>
      <c r="Z15" s="172">
        <f t="shared" si="0"/>
        <v>0.69097222222222221</v>
      </c>
      <c r="AA15" s="173">
        <v>0.6875</v>
      </c>
      <c r="AB15" s="172">
        <f t="shared" si="0"/>
        <v>0.6875</v>
      </c>
      <c r="AC15" s="173"/>
      <c r="AD15" s="172">
        <f t="shared" si="0"/>
        <v>0</v>
      </c>
      <c r="AE15" s="174"/>
      <c r="AF15" s="172">
        <f t="shared" si="0"/>
        <v>0</v>
      </c>
      <c r="AG15" s="174">
        <v>0.69027777777777777</v>
      </c>
      <c r="AH15" s="172">
        <f t="shared" si="0"/>
        <v>0.69027777777777777</v>
      </c>
      <c r="AI15" s="174">
        <v>0.6958333333333333</v>
      </c>
      <c r="AJ15" s="172">
        <f t="shared" si="0"/>
        <v>0.6958333333333333</v>
      </c>
      <c r="AK15" s="174">
        <v>0.52222222222222225</v>
      </c>
      <c r="AL15" s="172">
        <f t="shared" si="0"/>
        <v>0.52222222222222225</v>
      </c>
      <c r="AM15" s="174">
        <v>0.6972222222222223</v>
      </c>
      <c r="AN15" s="172">
        <f t="shared" si="0"/>
        <v>0.6972222222222223</v>
      </c>
      <c r="AO15" s="174">
        <v>0.6875</v>
      </c>
      <c r="AP15" s="172">
        <f t="shared" si="0"/>
        <v>0.6875</v>
      </c>
      <c r="AQ15" s="174"/>
      <c r="AR15" s="172">
        <f t="shared" si="0"/>
        <v>0</v>
      </c>
      <c r="AS15" s="304"/>
      <c r="AT15" s="172">
        <f t="shared" si="0"/>
        <v>0</v>
      </c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</row>
    <row r="16" spans="1:149" s="61" customFormat="1" ht="32.1" customHeight="1" x14ac:dyDescent="0.25">
      <c r="A16" s="328" t="s">
        <v>24</v>
      </c>
      <c r="B16" s="329"/>
      <c r="C16" s="352">
        <f>IF(C17&lt;0,C17+24,C17)</f>
        <v>0</v>
      </c>
      <c r="D16" s="257"/>
      <c r="E16" s="352">
        <f>IF(E17&lt;0,E17+24,E17)</f>
        <v>0</v>
      </c>
      <c r="F16" s="257"/>
      <c r="G16" s="352">
        <f>IF(G17&lt;0,G17+24,G17)</f>
        <v>0</v>
      </c>
      <c r="H16" s="257"/>
      <c r="I16" s="352">
        <f>IF(I17&lt;0,I17+24,I17)</f>
        <v>0</v>
      </c>
      <c r="J16" s="257"/>
      <c r="K16" s="352">
        <f>IF(K17&lt;0,K17+24,K17)</f>
        <v>0.32500000000000012</v>
      </c>
      <c r="L16" s="257"/>
      <c r="M16" s="352">
        <f>IF(M17&lt;0,M17+24,M17)</f>
        <v>0.35555555555555551</v>
      </c>
      <c r="N16" s="257"/>
      <c r="O16" s="352">
        <f>IF(O17&lt;0,O17+24,O17)</f>
        <v>0</v>
      </c>
      <c r="P16" s="257"/>
      <c r="Q16" s="286">
        <f>IF(Q17&lt;0,Q17+24,Q17)</f>
        <v>0</v>
      </c>
      <c r="R16" s="257"/>
      <c r="S16" s="286">
        <f>IF(S17&lt;0,S17+24,S17)</f>
        <v>0</v>
      </c>
      <c r="T16" s="257"/>
      <c r="U16" s="286">
        <f>IF(U17&lt;0,U17+24,U17)</f>
        <v>0.34097222222222212</v>
      </c>
      <c r="V16" s="257"/>
      <c r="W16" s="286">
        <f>IF(W17&lt;0,W17+24,W17)</f>
        <v>0.35833333333333328</v>
      </c>
      <c r="X16" s="257"/>
      <c r="Y16" s="286">
        <f>IF(Y17&lt;0,Y17+24,Y17)</f>
        <v>0.3298611111111111</v>
      </c>
      <c r="Z16" s="257"/>
      <c r="AA16" s="286">
        <f>IF(AA17&lt;0,AA17+24,AA17)</f>
        <v>0.33055555555555555</v>
      </c>
      <c r="AB16" s="257"/>
      <c r="AC16" s="286">
        <f>IF(AC17&lt;0,AC17+24,AC17)</f>
        <v>0</v>
      </c>
      <c r="AD16" s="257"/>
      <c r="AE16" s="287">
        <f>IF(AE17&lt;0,AE17+24,AE17)</f>
        <v>0</v>
      </c>
      <c r="AF16" s="257"/>
      <c r="AG16" s="287">
        <f>IF(AG17&lt;0,AG17+24,AG17)</f>
        <v>0.33680555555555552</v>
      </c>
      <c r="AH16" s="257"/>
      <c r="AI16" s="287">
        <f>IF(AI17&lt;0,AI17+24,AI17)</f>
        <v>0.33402777777777781</v>
      </c>
      <c r="AJ16" s="257"/>
      <c r="AK16" s="287">
        <f>IF(AK17&lt;0,AK17+24,AK17)</f>
        <v>0.18750000000000006</v>
      </c>
      <c r="AL16" s="257"/>
      <c r="AM16" s="287">
        <f>IF(AM17&lt;0,AM17+24,AM17)</f>
        <v>0.34305555555555572</v>
      </c>
      <c r="AN16" s="257"/>
      <c r="AO16" s="287">
        <f>IF(AO17&lt;0,AO17+24,AO17)</f>
        <v>0.33611111111111108</v>
      </c>
      <c r="AP16" s="257"/>
      <c r="AQ16" s="287">
        <f>IF(AQ17&lt;0,AQ17+24,AQ17)</f>
        <v>0</v>
      </c>
      <c r="AR16" s="257"/>
      <c r="AS16" s="353">
        <f>IF(AS17&lt;0,AS17+24,AS17)</f>
        <v>0</v>
      </c>
      <c r="AT16" s="257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</row>
    <row r="17" spans="1:149" s="267" customFormat="1" ht="32.1" customHeight="1" x14ac:dyDescent="0.25">
      <c r="A17" s="814" t="s">
        <v>24</v>
      </c>
      <c r="B17" s="814"/>
      <c r="C17" s="265">
        <f>(C15-C8)-(C10-C9)-(C12-C11)-(C14-C13)</f>
        <v>0</v>
      </c>
      <c r="D17" s="266">
        <f>(D15-D8)-(D10-D9)-(D12-D11)-(D14-D13)</f>
        <v>0</v>
      </c>
      <c r="E17" s="265">
        <f t="shared" ref="E17:AJ17" si="1">(E15-E8)-(E10-E9)-(E12-E11)-(E14-E13)</f>
        <v>0</v>
      </c>
      <c r="F17" s="266">
        <f t="shared" si="1"/>
        <v>0</v>
      </c>
      <c r="G17" s="265">
        <f t="shared" si="1"/>
        <v>0</v>
      </c>
      <c r="H17" s="266">
        <f t="shared" si="1"/>
        <v>0</v>
      </c>
      <c r="I17" s="265">
        <f t="shared" si="1"/>
        <v>0</v>
      </c>
      <c r="J17" s="266">
        <f t="shared" si="1"/>
        <v>0</v>
      </c>
      <c r="K17" s="265">
        <f t="shared" si="1"/>
        <v>0.32500000000000012</v>
      </c>
      <c r="L17" s="266">
        <f t="shared" si="1"/>
        <v>0.32500000000000012</v>
      </c>
      <c r="M17" s="265">
        <f t="shared" si="1"/>
        <v>0.35555555555555551</v>
      </c>
      <c r="N17" s="266">
        <f t="shared" si="1"/>
        <v>0.35555555555555551</v>
      </c>
      <c r="O17" s="265">
        <f t="shared" si="1"/>
        <v>0</v>
      </c>
      <c r="P17" s="266">
        <f t="shared" si="1"/>
        <v>0</v>
      </c>
      <c r="Q17" s="265">
        <f t="shared" si="1"/>
        <v>0</v>
      </c>
      <c r="R17" s="266">
        <f t="shared" si="1"/>
        <v>0</v>
      </c>
      <c r="S17" s="265">
        <f t="shared" si="1"/>
        <v>0</v>
      </c>
      <c r="T17" s="266">
        <f t="shared" si="1"/>
        <v>0</v>
      </c>
      <c r="U17" s="265">
        <f t="shared" si="1"/>
        <v>0.34097222222222212</v>
      </c>
      <c r="V17" s="266">
        <f t="shared" si="1"/>
        <v>0.34097222222222212</v>
      </c>
      <c r="W17" s="265">
        <f t="shared" si="1"/>
        <v>0.35833333333333328</v>
      </c>
      <c r="X17" s="266">
        <f t="shared" si="1"/>
        <v>0.35833333333333328</v>
      </c>
      <c r="Y17" s="265">
        <f t="shared" si="1"/>
        <v>0.3298611111111111</v>
      </c>
      <c r="Z17" s="266">
        <f t="shared" si="1"/>
        <v>0.3298611111111111</v>
      </c>
      <c r="AA17" s="265">
        <f t="shared" si="1"/>
        <v>0.33055555555555555</v>
      </c>
      <c r="AB17" s="266">
        <f t="shared" si="1"/>
        <v>0.33055555555555555</v>
      </c>
      <c r="AC17" s="265">
        <f t="shared" si="1"/>
        <v>0</v>
      </c>
      <c r="AD17" s="266">
        <f t="shared" si="1"/>
        <v>0</v>
      </c>
      <c r="AE17" s="265">
        <f t="shared" si="1"/>
        <v>0</v>
      </c>
      <c r="AF17" s="266">
        <f t="shared" si="1"/>
        <v>0</v>
      </c>
      <c r="AG17" s="265">
        <f t="shared" si="1"/>
        <v>0.33680555555555552</v>
      </c>
      <c r="AH17" s="266">
        <f t="shared" si="1"/>
        <v>0.33680555555555552</v>
      </c>
      <c r="AI17" s="265">
        <f t="shared" si="1"/>
        <v>0.33402777777777781</v>
      </c>
      <c r="AJ17" s="266">
        <f t="shared" si="1"/>
        <v>0.33402777777777781</v>
      </c>
      <c r="AK17" s="265">
        <f t="shared" ref="AK17:AT17" si="2">(AK15-AK8)-(AK10-AK9)-(AK12-AK11)-(AK14-AK13)</f>
        <v>0.18750000000000006</v>
      </c>
      <c r="AL17" s="266">
        <f t="shared" si="2"/>
        <v>0.18750000000000006</v>
      </c>
      <c r="AM17" s="265">
        <f t="shared" si="2"/>
        <v>0.34305555555555572</v>
      </c>
      <c r="AN17" s="266">
        <f t="shared" si="2"/>
        <v>0.34305555555555572</v>
      </c>
      <c r="AO17" s="265">
        <f t="shared" si="2"/>
        <v>0.33611111111111108</v>
      </c>
      <c r="AP17" s="266">
        <f t="shared" si="2"/>
        <v>0.33611111111111108</v>
      </c>
      <c r="AQ17" s="265">
        <f t="shared" si="2"/>
        <v>0</v>
      </c>
      <c r="AR17" s="266">
        <f t="shared" si="2"/>
        <v>0</v>
      </c>
      <c r="AS17" s="265">
        <f t="shared" si="2"/>
        <v>0</v>
      </c>
      <c r="AT17" s="266">
        <f t="shared" si="2"/>
        <v>0</v>
      </c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281"/>
      <c r="CL17" s="281"/>
      <c r="CM17" s="281"/>
      <c r="CN17" s="281"/>
      <c r="CO17" s="281"/>
      <c r="CP17" s="281"/>
      <c r="CQ17" s="281"/>
      <c r="CR17" s="281"/>
      <c r="CS17" s="281"/>
      <c r="CT17" s="281"/>
      <c r="CU17" s="281"/>
      <c r="CV17" s="281"/>
      <c r="CW17" s="281"/>
      <c r="CX17" s="281"/>
      <c r="CY17" s="281"/>
      <c r="CZ17" s="281"/>
      <c r="DA17" s="281"/>
      <c r="DB17" s="281"/>
      <c r="DC17" s="281"/>
      <c r="DD17" s="281"/>
      <c r="DE17" s="281"/>
      <c r="DF17" s="281"/>
      <c r="DG17" s="281"/>
      <c r="DH17" s="281"/>
      <c r="DI17" s="281"/>
      <c r="DJ17" s="281"/>
      <c r="DK17" s="281"/>
      <c r="DL17" s="281"/>
      <c r="DM17" s="281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1"/>
      <c r="DY17" s="281"/>
      <c r="DZ17" s="281"/>
      <c r="EA17" s="281"/>
      <c r="EB17" s="281"/>
      <c r="EC17" s="281"/>
      <c r="ED17" s="281"/>
      <c r="EE17" s="281"/>
      <c r="EF17" s="281"/>
      <c r="EG17" s="281"/>
      <c r="EH17" s="281"/>
      <c r="EI17" s="281"/>
      <c r="EJ17" s="281"/>
      <c r="EK17" s="281"/>
      <c r="EL17" s="281"/>
      <c r="EM17" s="281"/>
      <c r="EN17" s="281"/>
      <c r="EO17" s="281"/>
      <c r="EP17" s="281"/>
      <c r="EQ17" s="281"/>
      <c r="ER17" s="281"/>
      <c r="ES17" s="281"/>
    </row>
    <row r="18" spans="1:149" s="61" customFormat="1" ht="32.1" customHeight="1" x14ac:dyDescent="0.25">
      <c r="A18" s="813" t="s">
        <v>96</v>
      </c>
      <c r="B18" s="813"/>
      <c r="C18" s="175">
        <f>IF(D18&lt;0,D18+24,D18)</f>
        <v>0</v>
      </c>
      <c r="D18" s="176">
        <f>((D15-D8)-(D10-D9)-(D12-D11)-(D14-D13))*24</f>
        <v>0</v>
      </c>
      <c r="E18" s="175">
        <f>IF(F18&lt;0,F18+24,F18)</f>
        <v>0</v>
      </c>
      <c r="F18" s="176">
        <f>((F15-F8)-(F10-F9)-(F12-F11)-(F14-F13))*24</f>
        <v>0</v>
      </c>
      <c r="G18" s="175">
        <f>IF(H18&lt;0,H18+24,H18)</f>
        <v>0</v>
      </c>
      <c r="H18" s="176">
        <f>((H15-H8)-(H10-H9)-(H12-H11)-(H14-H13))*24</f>
        <v>0</v>
      </c>
      <c r="I18" s="175">
        <f>IF(J18&lt;0,J18+24,J18)</f>
        <v>0</v>
      </c>
      <c r="J18" s="176">
        <f>((J15-J8)-(J10-J9)-(J12-J11)-(J14-J13))*24</f>
        <v>0</v>
      </c>
      <c r="K18" s="175">
        <f>IF(L18&lt;0,L18+24,L18)</f>
        <v>7.8000000000000025</v>
      </c>
      <c r="L18" s="176">
        <f>((L15-L8)-(L10-L9)-(L12-L11)-(L14-L13))*24</f>
        <v>7.8000000000000025</v>
      </c>
      <c r="M18" s="175">
        <f>IF(N18&lt;0,N18+24,N18)</f>
        <v>8.5333333333333314</v>
      </c>
      <c r="N18" s="176">
        <f>((N15-N8)-(N10-N9)-(N12-N11)-(N14-N13))*24</f>
        <v>8.5333333333333314</v>
      </c>
      <c r="O18" s="175">
        <f>IF(P18&lt;0,P18+24,P18)</f>
        <v>0</v>
      </c>
      <c r="P18" s="176">
        <f>((P15-P8)-(P10-P9)-(P12-P11)-(P14-P13))*24</f>
        <v>0</v>
      </c>
      <c r="Q18" s="175">
        <f>IF(R18&lt;0,R18+24,R18)</f>
        <v>0</v>
      </c>
      <c r="R18" s="176">
        <f>((R15-R8)-(R10-R9)-(R12-R11)-(R14-R13))*24</f>
        <v>0</v>
      </c>
      <c r="S18" s="175">
        <f>IF(T18&lt;0,T18+24,T18)</f>
        <v>0</v>
      </c>
      <c r="T18" s="176">
        <f>((T15-T8)-(T10-T9)-(T12-T11)-(T14-T13))*24</f>
        <v>0</v>
      </c>
      <c r="U18" s="175">
        <f>IF(V18&lt;0,V18+24,V18)</f>
        <v>8.18333333333333</v>
      </c>
      <c r="V18" s="176">
        <f>((V15-V8)-(V10-V9)-(V12-V11)-(V14-V13))*24</f>
        <v>8.18333333333333</v>
      </c>
      <c r="W18" s="175">
        <f>IF(X18&lt;0,X18+24,X18)</f>
        <v>8.5999999999999979</v>
      </c>
      <c r="X18" s="176">
        <f>((X15-X8)-(X10-X9)-(X12-X11)-(X14-X13))*24</f>
        <v>8.5999999999999979</v>
      </c>
      <c r="Y18" s="175">
        <f>IF(Z18&lt;0,Z18+24,Z18)</f>
        <v>7.9166666666666661</v>
      </c>
      <c r="Z18" s="176">
        <f>((Z15-Z8)-(Z10-Z9)-(Z12-Z11)-(Z14-Z13))*24</f>
        <v>7.9166666666666661</v>
      </c>
      <c r="AA18" s="175">
        <f>IF(AB18&lt;0,AB18+24,AB18)</f>
        <v>7.9333333333333336</v>
      </c>
      <c r="AB18" s="176">
        <f>((AB15-AB8)-(AB10-AB9)-(AB12-AB11)-(AB14-AB13))*24</f>
        <v>7.9333333333333336</v>
      </c>
      <c r="AC18" s="175">
        <f>IF(AD18&lt;0,AD18+24,AD18)</f>
        <v>0</v>
      </c>
      <c r="AD18" s="176">
        <f>((AD15-AD8)-(AD10-AD9)-(AD12-AD11)-(AD14-AD13))*24</f>
        <v>0</v>
      </c>
      <c r="AE18" s="175">
        <f>IF(AF18&lt;0,AF18+24,AF18)</f>
        <v>0</v>
      </c>
      <c r="AF18" s="176">
        <f>((AF15-AF8)-(AF10-AF9)-(AF12-AF11)-(AF14-AF13))*24</f>
        <v>0</v>
      </c>
      <c r="AG18" s="175">
        <f>IF(AH18&lt;0,AH18+24,AH18)</f>
        <v>8.0833333333333321</v>
      </c>
      <c r="AH18" s="176">
        <f>((AH15-AH8)-(AH10-AH9)-(AH12-AH11)-(AH14-AH13))*24</f>
        <v>8.0833333333333321</v>
      </c>
      <c r="AI18" s="175">
        <f>IF(AJ18&lt;0,AJ18+24,AJ18)</f>
        <v>8.0166666666666675</v>
      </c>
      <c r="AJ18" s="176">
        <f>((AJ15-AJ8)-(AJ10-AJ9)-(AJ12-AJ11)-(AJ14-AJ13))*24</f>
        <v>8.0166666666666675</v>
      </c>
      <c r="AK18" s="288">
        <f>IF(AL18&lt;0,AL18+24,AL18)</f>
        <v>4.5000000000000018</v>
      </c>
      <c r="AL18" s="176">
        <f>((AL15-AL8)-(AL10-AL9)-(AL12-AL11)-(AL14-AL13))*24</f>
        <v>4.5000000000000018</v>
      </c>
      <c r="AM18" s="175">
        <f>IF(AN18&lt;0,AN18+24,AN18)</f>
        <v>8.2333333333333378</v>
      </c>
      <c r="AN18" s="176">
        <f>((AN15-AN8)-(AN10-AN9)-(AN12-AN11)-(AN14-AN13))*24</f>
        <v>8.2333333333333378</v>
      </c>
      <c r="AO18" s="175">
        <f>IF(AP18&lt;0,AP18+24,AP18)</f>
        <v>8.0666666666666664</v>
      </c>
      <c r="AP18" s="176">
        <f>((AP15-AP8)-(AP10-AP9)-(AP12-AP11)-(AP14-AP13))*24</f>
        <v>8.0666666666666664</v>
      </c>
      <c r="AQ18" s="175">
        <f>IF(AR18&lt;0,AR18+24,AR18)</f>
        <v>0</v>
      </c>
      <c r="AR18" s="176">
        <f>((AR15-AR8)-(AR10-AR9)-(AR12-AR11)-(AR14-AR13))*24</f>
        <v>0</v>
      </c>
      <c r="AS18" s="175">
        <f>IF(AT18&lt;0,AT18+24,AT18)</f>
        <v>0</v>
      </c>
      <c r="AT18" s="176">
        <f>((AT15-AT8)-(AT10-AT9)-(AT12-AT11)-(AT14-AT13))*24</f>
        <v>0</v>
      </c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281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281"/>
      <c r="BW18" s="281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1"/>
      <c r="CI18" s="281"/>
      <c r="CJ18" s="281"/>
      <c r="CK18" s="281"/>
      <c r="CL18" s="281"/>
      <c r="CM18" s="281"/>
      <c r="CN18" s="281"/>
      <c r="CO18" s="281"/>
      <c r="CP18" s="281"/>
      <c r="CQ18" s="281"/>
      <c r="CR18" s="281"/>
      <c r="CS18" s="281"/>
      <c r="CT18" s="281"/>
      <c r="CU18" s="281"/>
      <c r="CV18" s="281"/>
      <c r="CW18" s="281"/>
      <c r="CX18" s="281"/>
      <c r="CY18" s="281"/>
      <c r="CZ18" s="281"/>
      <c r="DA18" s="281"/>
      <c r="DB18" s="281"/>
      <c r="DC18" s="281"/>
      <c r="DD18" s="281"/>
      <c r="DE18" s="281"/>
      <c r="DF18" s="281"/>
      <c r="DG18" s="281"/>
      <c r="DH18" s="281"/>
      <c r="DI18" s="281"/>
      <c r="DJ18" s="281"/>
      <c r="DK18" s="281"/>
      <c r="DL18" s="281"/>
      <c r="DM18" s="281"/>
      <c r="DN18" s="281"/>
      <c r="DO18" s="281"/>
      <c r="DP18" s="281"/>
      <c r="DQ18" s="281"/>
      <c r="DR18" s="281"/>
      <c r="DS18" s="281"/>
      <c r="DT18" s="281"/>
      <c r="DU18" s="281"/>
      <c r="DV18" s="281"/>
      <c r="DW18" s="281"/>
      <c r="DX18" s="281"/>
      <c r="DY18" s="281"/>
      <c r="DZ18" s="281"/>
      <c r="EA18" s="281"/>
      <c r="EB18" s="281"/>
      <c r="EC18" s="281"/>
      <c r="ED18" s="281"/>
      <c r="EE18" s="281"/>
      <c r="EF18" s="281"/>
      <c r="EG18" s="281"/>
      <c r="EH18" s="281"/>
      <c r="EI18" s="281"/>
      <c r="EJ18" s="281"/>
      <c r="EK18" s="281"/>
      <c r="EL18" s="281"/>
      <c r="EM18" s="281"/>
      <c r="EN18" s="281"/>
      <c r="EO18" s="281"/>
      <c r="EP18" s="281"/>
      <c r="EQ18" s="281"/>
      <c r="ER18" s="281"/>
      <c r="ES18" s="281"/>
    </row>
    <row r="19" spans="1:149" s="272" customFormat="1" ht="32.1" customHeight="1" thickBot="1" x14ac:dyDescent="0.3">
      <c r="A19" s="820"/>
      <c r="B19" s="821"/>
      <c r="C19" s="268"/>
      <c r="D19" s="345"/>
      <c r="E19" s="268"/>
      <c r="F19" s="345"/>
      <c r="G19" s="268"/>
      <c r="H19" s="345"/>
      <c r="I19" s="268"/>
      <c r="J19" s="345"/>
      <c r="K19" s="268"/>
      <c r="L19" s="345"/>
      <c r="M19" s="268"/>
      <c r="N19" s="345"/>
      <c r="O19" s="264">
        <f>IF(N20&gt;40,N20-40,0)</f>
        <v>0</v>
      </c>
      <c r="P19" s="345"/>
      <c r="Q19" s="268"/>
      <c r="R19" s="345"/>
      <c r="S19" s="268"/>
      <c r="T19" s="345"/>
      <c r="U19" s="268"/>
      <c r="V19" s="345"/>
      <c r="W19" s="268"/>
      <c r="X19" s="345"/>
      <c r="Y19" s="268"/>
      <c r="Z19" s="345"/>
      <c r="AA19" s="268"/>
      <c r="AB19" s="345"/>
      <c r="AC19" s="275">
        <f>IF(AB20&gt;40,AB20-40,0)</f>
        <v>0</v>
      </c>
      <c r="AD19" s="345"/>
      <c r="AE19" s="268"/>
      <c r="AF19" s="345"/>
      <c r="AG19" s="268"/>
      <c r="AH19" s="345"/>
      <c r="AI19" s="268"/>
      <c r="AJ19" s="345"/>
      <c r="AK19" s="268"/>
      <c r="AL19" s="345"/>
      <c r="AM19" s="268"/>
      <c r="AN19" s="345"/>
      <c r="AO19" s="268"/>
      <c r="AP19" s="345"/>
      <c r="AQ19" s="275">
        <f>IF(AP20&gt;40,AP20-40,0)</f>
        <v>0</v>
      </c>
      <c r="AR19" s="345"/>
      <c r="AS19" s="268"/>
      <c r="AT19" s="345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</row>
    <row r="20" spans="1:149" s="10" customFormat="1" ht="39" customHeight="1" thickBot="1" x14ac:dyDescent="0.3">
      <c r="A20" s="283" t="s">
        <v>26</v>
      </c>
      <c r="B20" s="185"/>
      <c r="C20" s="177"/>
      <c r="D20" s="269"/>
      <c r="E20" s="178"/>
      <c r="F20" s="269"/>
      <c r="G20" s="178"/>
      <c r="H20" s="269"/>
      <c r="I20" s="178"/>
      <c r="J20" s="269"/>
      <c r="K20" s="178"/>
      <c r="L20" s="269"/>
      <c r="M20" s="179" t="s">
        <v>27</v>
      </c>
      <c r="N20" s="264">
        <f>SUM(C18+E18+G18+I18+K18+M18+O18)</f>
        <v>16.333333333333336</v>
      </c>
      <c r="O20" s="204">
        <f>N20/24</f>
        <v>0.68055555555555569</v>
      </c>
      <c r="P20" s="359"/>
      <c r="Q20" s="285"/>
      <c r="R20" s="269"/>
      <c r="S20" s="178"/>
      <c r="T20" s="269"/>
      <c r="U20" s="178"/>
      <c r="V20" s="269"/>
      <c r="W20" s="178"/>
      <c r="X20" s="269"/>
      <c r="Y20" s="178"/>
      <c r="Z20" s="269"/>
      <c r="AA20" s="181" t="s">
        <v>27</v>
      </c>
      <c r="AB20" s="264">
        <f>SUM(Q18,S18,U18,W18,Y18,AA18,AC18)</f>
        <v>32.633333333333326</v>
      </c>
      <c r="AC20" s="205">
        <f>AB20/24</f>
        <v>1.3597222222222218</v>
      </c>
      <c r="AD20" s="264"/>
      <c r="AE20" s="178"/>
      <c r="AF20" s="269"/>
      <c r="AG20" s="178"/>
      <c r="AH20" s="269"/>
      <c r="AI20" s="178"/>
      <c r="AJ20" s="269"/>
      <c r="AK20" s="178"/>
      <c r="AL20" s="269"/>
      <c r="AM20" s="178"/>
      <c r="AN20" s="269"/>
      <c r="AO20" s="182" t="s">
        <v>27</v>
      </c>
      <c r="AP20" s="274">
        <f>SUM(AE18,AG18,AI18,AK18,AM18,AO18,AQ18)</f>
        <v>36.900000000000006</v>
      </c>
      <c r="AQ20" s="316">
        <f>AP20/24</f>
        <v>1.5375000000000003</v>
      </c>
      <c r="AR20" s="305">
        <f>AS18</f>
        <v>0</v>
      </c>
      <c r="AS20" s="302">
        <f>AR20/24</f>
        <v>0</v>
      </c>
      <c r="AT20" s="273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</row>
    <row r="21" spans="1:149" s="6" customFormat="1" ht="32.1" customHeight="1" x14ac:dyDescent="0.25">
      <c r="A21" s="815" t="s">
        <v>28</v>
      </c>
      <c r="B21" s="816"/>
      <c r="C21" s="183">
        <f>IF(C22&gt;0,C18,0)</f>
        <v>0</v>
      </c>
      <c r="D21" s="270"/>
      <c r="E21" s="183">
        <f t="shared" ref="E21:AT21" si="3">IF(E22&gt;0,E18,0)</f>
        <v>0</v>
      </c>
      <c r="F21" s="270"/>
      <c r="G21" s="183">
        <f t="shared" si="3"/>
        <v>0</v>
      </c>
      <c r="H21" s="270"/>
      <c r="I21" s="183">
        <f t="shared" si="3"/>
        <v>0</v>
      </c>
      <c r="J21" s="270"/>
      <c r="K21" s="183">
        <f t="shared" si="3"/>
        <v>0</v>
      </c>
      <c r="L21" s="270"/>
      <c r="M21" s="183">
        <f t="shared" si="3"/>
        <v>0</v>
      </c>
      <c r="N21" s="270"/>
      <c r="O21" s="183">
        <f t="shared" si="3"/>
        <v>0</v>
      </c>
      <c r="P21" s="270"/>
      <c r="Q21" s="183">
        <f t="shared" si="3"/>
        <v>0</v>
      </c>
      <c r="R21" s="270"/>
      <c r="S21" s="183">
        <f>IF(S22&gt;0,S18,0)</f>
        <v>0</v>
      </c>
      <c r="T21" s="270"/>
      <c r="U21" s="183">
        <f t="shared" si="3"/>
        <v>0</v>
      </c>
      <c r="V21" s="270"/>
      <c r="W21" s="183">
        <f t="shared" si="3"/>
        <v>0</v>
      </c>
      <c r="X21" s="270"/>
      <c r="Y21" s="183">
        <f t="shared" si="3"/>
        <v>0</v>
      </c>
      <c r="Z21" s="270"/>
      <c r="AA21" s="183">
        <f t="shared" si="3"/>
        <v>0</v>
      </c>
      <c r="AB21" s="270"/>
      <c r="AC21" s="183">
        <f t="shared" si="3"/>
        <v>0</v>
      </c>
      <c r="AD21" s="270"/>
      <c r="AE21" s="183">
        <f t="shared" si="3"/>
        <v>0</v>
      </c>
      <c r="AF21" s="270"/>
      <c r="AG21" s="183">
        <f t="shared" si="3"/>
        <v>0</v>
      </c>
      <c r="AH21" s="270"/>
      <c r="AI21" s="183">
        <f t="shared" si="3"/>
        <v>0</v>
      </c>
      <c r="AJ21" s="270"/>
      <c r="AK21" s="183">
        <f t="shared" si="3"/>
        <v>0</v>
      </c>
      <c r="AL21" s="270"/>
      <c r="AM21" s="183">
        <f t="shared" si="3"/>
        <v>0</v>
      </c>
      <c r="AN21" s="270"/>
      <c r="AO21" s="183">
        <f t="shared" si="3"/>
        <v>0</v>
      </c>
      <c r="AP21" s="270"/>
      <c r="AQ21" s="183">
        <f t="shared" si="3"/>
        <v>0</v>
      </c>
      <c r="AR21" s="270"/>
      <c r="AS21" s="307">
        <f t="shared" si="3"/>
        <v>0</v>
      </c>
      <c r="AT21" s="270">
        <f t="shared" si="3"/>
        <v>0</v>
      </c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78"/>
      <c r="CI21" s="278"/>
      <c r="CJ21" s="278"/>
      <c r="CK21" s="278"/>
      <c r="CL21" s="278"/>
      <c r="CM21" s="278"/>
      <c r="CN21" s="278"/>
      <c r="CO21" s="278"/>
      <c r="CP21" s="278"/>
      <c r="CQ21" s="278"/>
      <c r="CR21" s="278"/>
      <c r="CS21" s="278"/>
      <c r="CT21" s="278"/>
      <c r="CU21" s="278"/>
      <c r="CV21" s="278"/>
      <c r="CW21" s="278"/>
      <c r="CX21" s="278"/>
      <c r="CY21" s="278"/>
      <c r="CZ21" s="278"/>
      <c r="DA21" s="278"/>
      <c r="DB21" s="278"/>
      <c r="DC21" s="278"/>
      <c r="DD21" s="278"/>
      <c r="DE21" s="278"/>
      <c r="DF21" s="278"/>
      <c r="DG21" s="278"/>
      <c r="DH21" s="278"/>
      <c r="DI21" s="278"/>
      <c r="DJ21" s="278"/>
      <c r="DK21" s="278"/>
      <c r="DL21" s="278"/>
      <c r="DM21" s="278"/>
      <c r="DN21" s="278"/>
      <c r="DO21" s="278"/>
      <c r="DP21" s="278"/>
      <c r="DQ21" s="278"/>
      <c r="DR21" s="278"/>
      <c r="DS21" s="278"/>
      <c r="DT21" s="278"/>
      <c r="DU21" s="278"/>
      <c r="DV21" s="278"/>
      <c r="DW21" s="278"/>
      <c r="DX21" s="278"/>
      <c r="DY21" s="278"/>
      <c r="DZ21" s="278"/>
      <c r="EA21" s="278"/>
      <c r="EB21" s="278"/>
      <c r="EC21" s="278"/>
      <c r="ED21" s="278"/>
      <c r="EE21" s="278"/>
      <c r="EF21" s="278"/>
      <c r="EG21" s="278"/>
      <c r="EH21" s="278"/>
      <c r="EI21" s="278"/>
      <c r="EJ21" s="278"/>
      <c r="EK21" s="278"/>
      <c r="EL21" s="278"/>
      <c r="EM21" s="278"/>
      <c r="EN21" s="278"/>
      <c r="EO21" s="278"/>
      <c r="EP21" s="278"/>
      <c r="EQ21" s="278"/>
      <c r="ER21" s="278"/>
      <c r="ES21" s="278"/>
    </row>
    <row r="22" spans="1:149" s="6" customFormat="1" ht="32.1" customHeight="1" x14ac:dyDescent="0.25">
      <c r="A22" s="798" t="s">
        <v>29</v>
      </c>
      <c r="B22" s="799"/>
      <c r="C22" s="184">
        <f>IF(C5="Yes",8,0)</f>
        <v>0</v>
      </c>
      <c r="D22" s="271"/>
      <c r="E22" s="184">
        <f>IF(E5="Yes",8,0)</f>
        <v>0</v>
      </c>
      <c r="F22" s="271"/>
      <c r="G22" s="184">
        <f>IF(G5="Yes",8,0)</f>
        <v>0</v>
      </c>
      <c r="H22" s="271"/>
      <c r="I22" s="184">
        <f>IF(I5="Yes",8,0)</f>
        <v>0</v>
      </c>
      <c r="J22" s="271"/>
      <c r="K22" s="184">
        <f>IF(K5="Yes",8,0)</f>
        <v>0</v>
      </c>
      <c r="L22" s="271"/>
      <c r="M22" s="184">
        <f>IF(M5="Yes",8,0)</f>
        <v>0</v>
      </c>
      <c r="N22" s="271"/>
      <c r="O22" s="184">
        <f>IF(O5="Yes",8,0)</f>
        <v>0</v>
      </c>
      <c r="P22" s="271"/>
      <c r="Q22" s="184">
        <f>IF(Q5="Yes",8,0)</f>
        <v>0</v>
      </c>
      <c r="R22" s="271"/>
      <c r="S22" s="184">
        <f>IF(S5="Yes",8,0)</f>
        <v>0</v>
      </c>
      <c r="T22" s="271"/>
      <c r="U22" s="184">
        <f>IF(U5="Yes",8,0)</f>
        <v>0</v>
      </c>
      <c r="V22" s="271"/>
      <c r="W22" s="184">
        <f>IF(W5="Yes",8,0)</f>
        <v>0</v>
      </c>
      <c r="X22" s="271"/>
      <c r="Y22" s="184">
        <f>IF(Y5="Yes",8,0)</f>
        <v>0</v>
      </c>
      <c r="Z22" s="271"/>
      <c r="AA22" s="184">
        <f>IF(AA5="Yes",8,0)</f>
        <v>0</v>
      </c>
      <c r="AB22" s="271"/>
      <c r="AC22" s="184">
        <f>IF(AC5="Yes",8,0)</f>
        <v>0</v>
      </c>
      <c r="AD22" s="271"/>
      <c r="AE22" s="184">
        <f>IF(AE5="Yes",8,0)</f>
        <v>0</v>
      </c>
      <c r="AF22" s="271"/>
      <c r="AG22" s="184">
        <f>IF(AG5="Yes",8,0)</f>
        <v>0</v>
      </c>
      <c r="AH22" s="271"/>
      <c r="AI22" s="184">
        <f>IF(AI5="Yes",8,0)</f>
        <v>0</v>
      </c>
      <c r="AJ22" s="271"/>
      <c r="AK22" s="184">
        <f>IF(AK5="Yes",8,0)</f>
        <v>0</v>
      </c>
      <c r="AL22" s="271"/>
      <c r="AM22" s="184">
        <f>IF(AM5="Yes",8,0)</f>
        <v>0</v>
      </c>
      <c r="AN22" s="271"/>
      <c r="AO22" s="184">
        <f>IF(AO5="Yes",8,0)</f>
        <v>0</v>
      </c>
      <c r="AP22" s="271"/>
      <c r="AQ22" s="184">
        <f>IF(AQ5="Yes",8,0)</f>
        <v>0</v>
      </c>
      <c r="AR22" s="271"/>
      <c r="AS22" s="308">
        <f>IF(AS5="Yes",8,0)</f>
        <v>0</v>
      </c>
      <c r="AT22" s="271">
        <f>IF(AT5="Yes",8,0)</f>
        <v>0</v>
      </c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78"/>
      <c r="BZ22" s="278"/>
      <c r="CA22" s="278"/>
      <c r="CB22" s="278"/>
      <c r="CC22" s="278"/>
      <c r="CD22" s="278"/>
      <c r="CE22" s="278"/>
      <c r="CF22" s="278"/>
      <c r="CG22" s="278"/>
      <c r="CH22" s="278"/>
      <c r="CI22" s="278"/>
      <c r="CJ22" s="278"/>
      <c r="CK22" s="278"/>
      <c r="CL22" s="278"/>
      <c r="CM22" s="278"/>
      <c r="CN22" s="278"/>
      <c r="CO22" s="278"/>
      <c r="CP22" s="278"/>
      <c r="CQ22" s="278"/>
      <c r="CR22" s="278"/>
      <c r="CS22" s="278"/>
      <c r="CT22" s="278"/>
      <c r="CU22" s="278"/>
      <c r="CV22" s="278"/>
      <c r="CW22" s="278"/>
      <c r="CX22" s="278"/>
      <c r="CY22" s="278"/>
      <c r="CZ22" s="278"/>
      <c r="DA22" s="278"/>
      <c r="DB22" s="278"/>
      <c r="DC22" s="278"/>
      <c r="DD22" s="278"/>
      <c r="DE22" s="278"/>
      <c r="DF22" s="278"/>
      <c r="DG22" s="278"/>
      <c r="DH22" s="278"/>
      <c r="DI22" s="278"/>
      <c r="DJ22" s="278"/>
      <c r="DK22" s="278"/>
      <c r="DL22" s="278"/>
      <c r="DM22" s="278"/>
      <c r="DN22" s="278"/>
      <c r="DO22" s="278"/>
      <c r="DP22" s="278"/>
      <c r="DQ22" s="278"/>
      <c r="DR22" s="278"/>
      <c r="DS22" s="278"/>
      <c r="DT22" s="278"/>
      <c r="DU22" s="278"/>
      <c r="DV22" s="278"/>
      <c r="DW22" s="278"/>
      <c r="DX22" s="278"/>
      <c r="DY22" s="278"/>
      <c r="DZ22" s="278"/>
      <c r="EA22" s="278"/>
      <c r="EB22" s="278"/>
      <c r="EC22" s="278"/>
      <c r="ED22" s="278"/>
      <c r="EE22" s="278"/>
      <c r="EF22" s="278"/>
      <c r="EG22" s="278"/>
      <c r="EH22" s="278"/>
      <c r="EI22" s="278"/>
      <c r="EJ22" s="278"/>
      <c r="EK22" s="278"/>
      <c r="EL22" s="278"/>
      <c r="EM22" s="278"/>
      <c r="EN22" s="278"/>
      <c r="EO22" s="278"/>
      <c r="EP22" s="278"/>
      <c r="EQ22" s="278"/>
      <c r="ER22" s="278"/>
      <c r="ES22" s="278"/>
    </row>
    <row r="23" spans="1:149" s="6" customFormat="1" ht="32.1" customHeight="1" thickBot="1" x14ac:dyDescent="0.3">
      <c r="A23" s="817" t="s">
        <v>30</v>
      </c>
      <c r="B23" s="818"/>
      <c r="C23" s="319" t="str">
        <f>TEXT(D23/24,"h:mm")</f>
        <v>0:00</v>
      </c>
      <c r="D23" s="320">
        <f>+C21+C22</f>
        <v>0</v>
      </c>
      <c r="E23" s="319" t="str">
        <f>TEXT(F23/24,"h:mm")</f>
        <v>0:00</v>
      </c>
      <c r="F23" s="320">
        <f>+E21+E22</f>
        <v>0</v>
      </c>
      <c r="G23" s="319" t="str">
        <f>TEXT(H23/24,"h:mm")</f>
        <v>0:00</v>
      </c>
      <c r="H23" s="320">
        <f>+G21+G22</f>
        <v>0</v>
      </c>
      <c r="I23" s="319" t="str">
        <f>TEXT(J23/24,"h:mm")</f>
        <v>0:00</v>
      </c>
      <c r="J23" s="320">
        <f>+I21+I22</f>
        <v>0</v>
      </c>
      <c r="K23" s="319" t="str">
        <f>TEXT(L23/24,"h:mm")</f>
        <v>0:00</v>
      </c>
      <c r="L23" s="320">
        <f>+K21+K22</f>
        <v>0</v>
      </c>
      <c r="M23" s="319" t="str">
        <f>TEXT(N23/24,"h:mm")</f>
        <v>0:00</v>
      </c>
      <c r="N23" s="320">
        <f>+M21+M22</f>
        <v>0</v>
      </c>
      <c r="O23" s="319" t="str">
        <f>TEXT(P23/24,"h:mm")</f>
        <v>0:00</v>
      </c>
      <c r="P23" s="320">
        <f>+O21+O22</f>
        <v>0</v>
      </c>
      <c r="Q23" s="319" t="str">
        <f>TEXT(R23/24,"h:mm")</f>
        <v>0:00</v>
      </c>
      <c r="R23" s="320">
        <f>+Q21+Q22</f>
        <v>0</v>
      </c>
      <c r="S23" s="319" t="str">
        <f>TEXT(T23/24,"h:mm")</f>
        <v>0:00</v>
      </c>
      <c r="T23" s="320">
        <f>+S21+S22</f>
        <v>0</v>
      </c>
      <c r="U23" s="319" t="str">
        <f>TEXT(V23/24,"h:mm")</f>
        <v>0:00</v>
      </c>
      <c r="V23" s="320">
        <f>+U21+U22</f>
        <v>0</v>
      </c>
      <c r="W23" s="319" t="str">
        <f>TEXT(X23/24,"h:mm")</f>
        <v>0:00</v>
      </c>
      <c r="X23" s="320">
        <f>+W21+W22</f>
        <v>0</v>
      </c>
      <c r="Y23" s="319" t="str">
        <f>TEXT(Z23/24,"h:mm")</f>
        <v>0:00</v>
      </c>
      <c r="Z23" s="320">
        <f>+Y21+Y22</f>
        <v>0</v>
      </c>
      <c r="AA23" s="319" t="str">
        <f>TEXT(AB23/24,"h:mm")</f>
        <v>0:00</v>
      </c>
      <c r="AB23" s="320">
        <f>+AA21+AA22</f>
        <v>0</v>
      </c>
      <c r="AC23" s="319" t="str">
        <f>TEXT(AD23/24,"h:mm")</f>
        <v>0:00</v>
      </c>
      <c r="AD23" s="320">
        <f>+AC21+AC22</f>
        <v>0</v>
      </c>
      <c r="AE23" s="319" t="str">
        <f>TEXT(AF23/24,"h:mm")</f>
        <v>0:00</v>
      </c>
      <c r="AF23" s="320">
        <f>+AE21+AE22</f>
        <v>0</v>
      </c>
      <c r="AG23" s="319" t="str">
        <f>TEXT(AH23/24,"h:mm")</f>
        <v>0:00</v>
      </c>
      <c r="AH23" s="320">
        <f>+AG21+AG22</f>
        <v>0</v>
      </c>
      <c r="AI23" s="319" t="str">
        <f>TEXT(AJ23/24,"h:mm")</f>
        <v>0:00</v>
      </c>
      <c r="AJ23" s="320">
        <f>+AI21+AI22</f>
        <v>0</v>
      </c>
      <c r="AK23" s="319" t="str">
        <f>TEXT(AL23/24,"h:mm")</f>
        <v>0:00</v>
      </c>
      <c r="AL23" s="320">
        <f>+AK21+AK22</f>
        <v>0</v>
      </c>
      <c r="AM23" s="319" t="str">
        <f>TEXT(AN23/24,"h:mm")</f>
        <v>0:00</v>
      </c>
      <c r="AN23" s="320">
        <f>+AM21+AM22</f>
        <v>0</v>
      </c>
      <c r="AO23" s="319" t="str">
        <f>TEXT(AP23/24,"h:mm")</f>
        <v>0:00</v>
      </c>
      <c r="AP23" s="320">
        <f>+AO21+AO22</f>
        <v>0</v>
      </c>
      <c r="AQ23" s="319" t="str">
        <f>TEXT(AR23/24,"h:mm")</f>
        <v>0:00</v>
      </c>
      <c r="AR23" s="320">
        <f>+AQ21+AQ22</f>
        <v>0</v>
      </c>
      <c r="AS23" s="319" t="str">
        <f>TEXT(AT23/24,"h:mm")</f>
        <v>0:00</v>
      </c>
      <c r="AT23" s="264">
        <f>+AS21+AS22</f>
        <v>0</v>
      </c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  <c r="CG23" s="278"/>
      <c r="CH23" s="278"/>
      <c r="CI23" s="278"/>
      <c r="CJ23" s="278"/>
      <c r="CK23" s="278"/>
      <c r="CL23" s="278"/>
      <c r="CM23" s="278"/>
      <c r="CN23" s="278"/>
      <c r="CO23" s="278"/>
      <c r="CP23" s="278"/>
      <c r="CQ23" s="278"/>
      <c r="CR23" s="278"/>
      <c r="CS23" s="278"/>
      <c r="CT23" s="278"/>
      <c r="CU23" s="278"/>
      <c r="CV23" s="278"/>
      <c r="CW23" s="278"/>
      <c r="CX23" s="278"/>
      <c r="CY23" s="278"/>
      <c r="CZ23" s="278"/>
      <c r="DA23" s="278"/>
      <c r="DB23" s="278"/>
      <c r="DC23" s="278"/>
      <c r="DD23" s="278"/>
      <c r="DE23" s="278"/>
      <c r="DF23" s="278"/>
      <c r="DG23" s="278"/>
      <c r="DH23" s="278"/>
      <c r="DI23" s="278"/>
      <c r="DJ23" s="278"/>
      <c r="DK23" s="278"/>
      <c r="DL23" s="278"/>
      <c r="DM23" s="278"/>
      <c r="DN23" s="278"/>
      <c r="DO23" s="278"/>
      <c r="DP23" s="278"/>
      <c r="DQ23" s="278"/>
      <c r="DR23" s="278"/>
      <c r="DS23" s="278"/>
      <c r="DT23" s="278"/>
      <c r="DU23" s="278"/>
      <c r="DV23" s="278"/>
      <c r="DW23" s="278"/>
      <c r="DX23" s="278"/>
      <c r="DY23" s="278"/>
      <c r="DZ23" s="278"/>
      <c r="EA23" s="278"/>
      <c r="EB23" s="278"/>
      <c r="EC23" s="278"/>
      <c r="ED23" s="278"/>
      <c r="EE23" s="278"/>
      <c r="EF23" s="278"/>
      <c r="EG23" s="278"/>
      <c r="EH23" s="278"/>
      <c r="EI23" s="278"/>
      <c r="EJ23" s="278"/>
      <c r="EK23" s="278"/>
      <c r="EL23" s="278"/>
      <c r="EM23" s="278"/>
      <c r="EN23" s="278"/>
      <c r="EO23" s="278"/>
      <c r="EP23" s="278"/>
      <c r="EQ23" s="278"/>
      <c r="ER23" s="278"/>
      <c r="ES23" s="278"/>
    </row>
    <row r="24" spans="1:149" s="10" customFormat="1" ht="32.1" customHeight="1" x14ac:dyDescent="0.25">
      <c r="A24" s="815" t="s">
        <v>31</v>
      </c>
      <c r="B24" s="819"/>
      <c r="C24" s="325"/>
      <c r="D24" s="176">
        <f>C24*24</f>
        <v>0</v>
      </c>
      <c r="E24" s="260"/>
      <c r="F24" s="176">
        <f>E24*24</f>
        <v>0</v>
      </c>
      <c r="G24" s="260"/>
      <c r="H24" s="176">
        <f>G24*24</f>
        <v>0</v>
      </c>
      <c r="I24" s="260"/>
      <c r="J24" s="176">
        <f>I24*24</f>
        <v>0</v>
      </c>
      <c r="K24" s="260"/>
      <c r="L24" s="176">
        <f>K24*24</f>
        <v>0</v>
      </c>
      <c r="M24" s="260"/>
      <c r="N24" s="176">
        <f>M24*24</f>
        <v>0</v>
      </c>
      <c r="O24" s="260"/>
      <c r="P24" s="176">
        <f>O24*24</f>
        <v>0</v>
      </c>
      <c r="Q24" s="260"/>
      <c r="R24" s="176">
        <f>Q24*24</f>
        <v>0</v>
      </c>
      <c r="S24" s="260"/>
      <c r="T24" s="176">
        <f>S24*24</f>
        <v>0</v>
      </c>
      <c r="U24" s="260"/>
      <c r="V24" s="176">
        <f>U24*24</f>
        <v>0</v>
      </c>
      <c r="W24" s="260"/>
      <c r="X24" s="176">
        <f>W24*24</f>
        <v>0</v>
      </c>
      <c r="Y24" s="260"/>
      <c r="Z24" s="176">
        <f>Y24*24</f>
        <v>0</v>
      </c>
      <c r="AA24" s="260"/>
      <c r="AB24" s="176">
        <f>AA24*24</f>
        <v>0</v>
      </c>
      <c r="AC24" s="260"/>
      <c r="AD24" s="176">
        <f>AC24*24</f>
        <v>0</v>
      </c>
      <c r="AE24" s="260"/>
      <c r="AF24" s="176">
        <f>AE24*24</f>
        <v>0</v>
      </c>
      <c r="AG24" s="260"/>
      <c r="AH24" s="176">
        <f>AG24*24</f>
        <v>0</v>
      </c>
      <c r="AI24" s="260"/>
      <c r="AJ24" s="176">
        <f>AI24*24</f>
        <v>0</v>
      </c>
      <c r="AK24" s="260"/>
      <c r="AL24" s="176">
        <f>AK24*24</f>
        <v>0</v>
      </c>
      <c r="AM24" s="260"/>
      <c r="AN24" s="176">
        <f>AM24*24</f>
        <v>0</v>
      </c>
      <c r="AO24" s="260"/>
      <c r="AP24" s="176">
        <f>AO24*24</f>
        <v>0</v>
      </c>
      <c r="AQ24" s="260"/>
      <c r="AR24" s="176">
        <f>AQ24*24</f>
        <v>0</v>
      </c>
      <c r="AS24" s="310"/>
      <c r="AT24" s="176">
        <f>AS24*24</f>
        <v>0</v>
      </c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</row>
    <row r="25" spans="1:149" s="10" customFormat="1" ht="32.1" customHeight="1" x14ac:dyDescent="0.25">
      <c r="A25" s="798" t="s">
        <v>32</v>
      </c>
      <c r="B25" s="799"/>
      <c r="C25" s="326"/>
      <c r="D25" s="176">
        <f>C25*24</f>
        <v>0</v>
      </c>
      <c r="E25" s="260"/>
      <c r="F25" s="176">
        <f>E25*24</f>
        <v>0</v>
      </c>
      <c r="G25" s="260"/>
      <c r="H25" s="176">
        <f>G25*24</f>
        <v>0</v>
      </c>
      <c r="I25" s="260"/>
      <c r="J25" s="176">
        <f>I25*24</f>
        <v>0</v>
      </c>
      <c r="K25" s="260"/>
      <c r="L25" s="176">
        <f>K25*24</f>
        <v>0</v>
      </c>
      <c r="M25" s="260"/>
      <c r="N25" s="176">
        <f>M25*24</f>
        <v>0</v>
      </c>
      <c r="O25" s="260"/>
      <c r="P25" s="176">
        <f>O25*24</f>
        <v>0</v>
      </c>
      <c r="Q25" s="260"/>
      <c r="R25" s="176">
        <f t="shared" ref="R25:V28" si="4">Q25*24</f>
        <v>0</v>
      </c>
      <c r="S25" s="260"/>
      <c r="T25" s="176">
        <f t="shared" si="4"/>
        <v>0</v>
      </c>
      <c r="U25" s="260"/>
      <c r="V25" s="176">
        <f t="shared" si="4"/>
        <v>0</v>
      </c>
      <c r="W25" s="260"/>
      <c r="X25" s="176">
        <f>W25*24</f>
        <v>0</v>
      </c>
      <c r="Y25" s="260"/>
      <c r="Z25" s="176">
        <f>Y25*24</f>
        <v>0</v>
      </c>
      <c r="AA25" s="260"/>
      <c r="AB25" s="176">
        <f>AA25*24</f>
        <v>0</v>
      </c>
      <c r="AC25" s="260"/>
      <c r="AD25" s="176">
        <f>AC25*24</f>
        <v>0</v>
      </c>
      <c r="AE25" s="260"/>
      <c r="AF25" s="176">
        <f t="shared" ref="AF25:AH28" si="5">AE25*24</f>
        <v>0</v>
      </c>
      <c r="AG25" s="260"/>
      <c r="AH25" s="176">
        <f t="shared" si="5"/>
        <v>0</v>
      </c>
      <c r="AI25" s="260"/>
      <c r="AJ25" s="176">
        <f>AI25*24</f>
        <v>0</v>
      </c>
      <c r="AK25" s="260">
        <v>0.14583333333333334</v>
      </c>
      <c r="AL25" s="176">
        <f>AK25*24</f>
        <v>3.5</v>
      </c>
      <c r="AM25" s="260"/>
      <c r="AN25" s="176">
        <f>AM25*24</f>
        <v>0</v>
      </c>
      <c r="AO25" s="260"/>
      <c r="AP25" s="176">
        <f>AO25*24</f>
        <v>0</v>
      </c>
      <c r="AQ25" s="260"/>
      <c r="AR25" s="176">
        <f>AQ25*24</f>
        <v>0</v>
      </c>
      <c r="AS25" s="310"/>
      <c r="AT25" s="176">
        <f>AS25*24</f>
        <v>0</v>
      </c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</row>
    <row r="26" spans="1:149" s="10" customFormat="1" ht="32.1" customHeight="1" x14ac:dyDescent="0.25">
      <c r="A26" s="798" t="s">
        <v>33</v>
      </c>
      <c r="B26" s="799"/>
      <c r="C26" s="326"/>
      <c r="D26" s="176">
        <f>C26*24</f>
        <v>0</v>
      </c>
      <c r="E26" s="260"/>
      <c r="F26" s="176">
        <f>E26*24</f>
        <v>0</v>
      </c>
      <c r="G26" s="260"/>
      <c r="H26" s="176">
        <f>G26*24</f>
        <v>0</v>
      </c>
      <c r="I26" s="260"/>
      <c r="J26" s="176">
        <f>I26*24</f>
        <v>0</v>
      </c>
      <c r="K26" s="260"/>
      <c r="L26" s="176">
        <f>K26*24</f>
        <v>0</v>
      </c>
      <c r="M26" s="260"/>
      <c r="N26" s="176">
        <f>M26*24</f>
        <v>0</v>
      </c>
      <c r="O26" s="260"/>
      <c r="P26" s="176">
        <f>O26*24</f>
        <v>0</v>
      </c>
      <c r="Q26" s="260"/>
      <c r="R26" s="176">
        <f t="shared" si="4"/>
        <v>0</v>
      </c>
      <c r="S26" s="260"/>
      <c r="T26" s="176">
        <f t="shared" si="4"/>
        <v>0</v>
      </c>
      <c r="U26" s="260"/>
      <c r="V26" s="176">
        <f t="shared" si="4"/>
        <v>0</v>
      </c>
      <c r="W26" s="260"/>
      <c r="X26" s="176">
        <f>W26*24</f>
        <v>0</v>
      </c>
      <c r="Y26" s="260"/>
      <c r="Z26" s="176">
        <f>Y26*24</f>
        <v>0</v>
      </c>
      <c r="AA26" s="260"/>
      <c r="AB26" s="176">
        <f>AA26*24</f>
        <v>0</v>
      </c>
      <c r="AC26" s="260"/>
      <c r="AD26" s="176">
        <f>AC26*24</f>
        <v>0</v>
      </c>
      <c r="AE26" s="260"/>
      <c r="AF26" s="176">
        <f t="shared" si="5"/>
        <v>0</v>
      </c>
      <c r="AG26" s="260"/>
      <c r="AH26" s="176">
        <f t="shared" si="5"/>
        <v>0</v>
      </c>
      <c r="AI26" s="260"/>
      <c r="AJ26" s="176">
        <f>AI26*24</f>
        <v>0</v>
      </c>
      <c r="AK26" s="260"/>
      <c r="AL26" s="176">
        <f>AK26*24</f>
        <v>0</v>
      </c>
      <c r="AM26" s="260"/>
      <c r="AN26" s="176">
        <f>AM26*24</f>
        <v>0</v>
      </c>
      <c r="AO26" s="260"/>
      <c r="AP26" s="176">
        <f>AO26*24</f>
        <v>0</v>
      </c>
      <c r="AQ26" s="260"/>
      <c r="AR26" s="176">
        <f>AQ26*24</f>
        <v>0</v>
      </c>
      <c r="AS26" s="310"/>
      <c r="AT26" s="176">
        <f>AS26*24</f>
        <v>0</v>
      </c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</row>
    <row r="27" spans="1:149" s="10" customFormat="1" ht="32.1" customHeight="1" x14ac:dyDescent="0.25">
      <c r="A27" s="798" t="s">
        <v>34</v>
      </c>
      <c r="B27" s="799"/>
      <c r="C27" s="326"/>
      <c r="D27" s="176">
        <f>C27*24</f>
        <v>0</v>
      </c>
      <c r="E27" s="260"/>
      <c r="F27" s="176">
        <f>E27*24</f>
        <v>0</v>
      </c>
      <c r="G27" s="260"/>
      <c r="H27" s="176">
        <f>G27*24</f>
        <v>0</v>
      </c>
      <c r="I27" s="260"/>
      <c r="J27" s="176">
        <f>I27*24</f>
        <v>0</v>
      </c>
      <c r="K27" s="260"/>
      <c r="L27" s="176">
        <f>K27*24</f>
        <v>0</v>
      </c>
      <c r="M27" s="260"/>
      <c r="N27" s="176">
        <f>M27*24</f>
        <v>0</v>
      </c>
      <c r="O27" s="260"/>
      <c r="P27" s="176">
        <f>O27*24</f>
        <v>0</v>
      </c>
      <c r="Q27" s="260"/>
      <c r="R27" s="176">
        <f t="shared" si="4"/>
        <v>0</v>
      </c>
      <c r="S27" s="260"/>
      <c r="T27" s="176">
        <f t="shared" si="4"/>
        <v>0</v>
      </c>
      <c r="U27" s="260"/>
      <c r="V27" s="176">
        <f t="shared" si="4"/>
        <v>0</v>
      </c>
      <c r="W27" s="260"/>
      <c r="X27" s="176">
        <f>W27*24</f>
        <v>0</v>
      </c>
      <c r="Y27" s="260"/>
      <c r="Z27" s="176">
        <f>Y27*24</f>
        <v>0</v>
      </c>
      <c r="AA27" s="260"/>
      <c r="AB27" s="176">
        <f>AA27*24</f>
        <v>0</v>
      </c>
      <c r="AC27" s="260"/>
      <c r="AD27" s="176">
        <f>AC27*24</f>
        <v>0</v>
      </c>
      <c r="AE27" s="260"/>
      <c r="AF27" s="176">
        <f t="shared" si="5"/>
        <v>0</v>
      </c>
      <c r="AG27" s="260"/>
      <c r="AH27" s="176">
        <f t="shared" si="5"/>
        <v>0</v>
      </c>
      <c r="AI27" s="260"/>
      <c r="AJ27" s="176">
        <f>AI27*24</f>
        <v>0</v>
      </c>
      <c r="AK27" s="260"/>
      <c r="AL27" s="176">
        <f>AK27*24</f>
        <v>0</v>
      </c>
      <c r="AM27" s="260"/>
      <c r="AN27" s="176">
        <f>AM27*24</f>
        <v>0</v>
      </c>
      <c r="AO27" s="260"/>
      <c r="AP27" s="176">
        <f>AO27*24</f>
        <v>0</v>
      </c>
      <c r="AQ27" s="260"/>
      <c r="AR27" s="176">
        <f>AQ27*24</f>
        <v>0</v>
      </c>
      <c r="AS27" s="310"/>
      <c r="AT27" s="176">
        <f>AS27*24</f>
        <v>0</v>
      </c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</row>
    <row r="28" spans="1:149" s="10" customFormat="1" ht="32.1" customHeight="1" x14ac:dyDescent="0.25">
      <c r="A28" s="798" t="s">
        <v>35</v>
      </c>
      <c r="B28" s="799"/>
      <c r="C28" s="326"/>
      <c r="D28" s="176">
        <f>C28*24</f>
        <v>0</v>
      </c>
      <c r="E28" s="260"/>
      <c r="F28" s="176">
        <f>E28*24</f>
        <v>0</v>
      </c>
      <c r="G28" s="260"/>
      <c r="H28" s="176">
        <f>G28*24</f>
        <v>0</v>
      </c>
      <c r="I28" s="260"/>
      <c r="J28" s="176">
        <f>I28*24</f>
        <v>0</v>
      </c>
      <c r="K28" s="260"/>
      <c r="L28" s="176">
        <f>K28*24</f>
        <v>0</v>
      </c>
      <c r="M28" s="260"/>
      <c r="N28" s="176">
        <f>M28*24</f>
        <v>0</v>
      </c>
      <c r="O28" s="260"/>
      <c r="P28" s="176">
        <f>O28*24</f>
        <v>0</v>
      </c>
      <c r="Q28" s="260"/>
      <c r="R28" s="176">
        <f t="shared" si="4"/>
        <v>0</v>
      </c>
      <c r="S28" s="260"/>
      <c r="T28" s="176">
        <f t="shared" si="4"/>
        <v>0</v>
      </c>
      <c r="U28" s="260"/>
      <c r="V28" s="176">
        <f t="shared" si="4"/>
        <v>0</v>
      </c>
      <c r="W28" s="260"/>
      <c r="X28" s="176">
        <f>W28*24</f>
        <v>0</v>
      </c>
      <c r="Y28" s="260"/>
      <c r="Z28" s="176">
        <f>Y28*24</f>
        <v>0</v>
      </c>
      <c r="AA28" s="260"/>
      <c r="AB28" s="176">
        <f>AA28*24</f>
        <v>0</v>
      </c>
      <c r="AC28" s="260"/>
      <c r="AD28" s="176">
        <f>AC28*24</f>
        <v>0</v>
      </c>
      <c r="AE28" s="260"/>
      <c r="AF28" s="176">
        <f t="shared" si="5"/>
        <v>0</v>
      </c>
      <c r="AG28" s="260"/>
      <c r="AH28" s="176">
        <f t="shared" si="5"/>
        <v>0</v>
      </c>
      <c r="AI28" s="260"/>
      <c r="AJ28" s="176">
        <f>AI28*24</f>
        <v>0</v>
      </c>
      <c r="AK28" s="260"/>
      <c r="AL28" s="176">
        <f>AK28*24</f>
        <v>0</v>
      </c>
      <c r="AM28" s="260"/>
      <c r="AN28" s="176">
        <f>AM28*24</f>
        <v>0</v>
      </c>
      <c r="AO28" s="260"/>
      <c r="AP28" s="176">
        <f>AO28*24</f>
        <v>0</v>
      </c>
      <c r="AQ28" s="260"/>
      <c r="AR28" s="176">
        <f>AQ28*24</f>
        <v>0</v>
      </c>
      <c r="AS28" s="310"/>
      <c r="AT28" s="176">
        <f>AS28*24</f>
        <v>0</v>
      </c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</row>
    <row r="29" spans="1:149" s="6" customFormat="1" ht="32.1" customHeight="1" x14ac:dyDescent="0.25">
      <c r="A29" s="800" t="s">
        <v>36</v>
      </c>
      <c r="B29" s="801"/>
      <c r="C29" s="321">
        <f>SUM(C24:C28)</f>
        <v>0</v>
      </c>
      <c r="D29" s="322">
        <f t="shared" ref="D29:AT29" si="6">SUM(D24:D28)</f>
        <v>0</v>
      </c>
      <c r="E29" s="355">
        <f>SUM(E24:E28)</f>
        <v>0</v>
      </c>
      <c r="F29" s="322">
        <f t="shared" si="6"/>
        <v>0</v>
      </c>
      <c r="G29" s="355">
        <f t="shared" si="6"/>
        <v>0</v>
      </c>
      <c r="H29" s="322">
        <f t="shared" si="6"/>
        <v>0</v>
      </c>
      <c r="I29" s="355">
        <f t="shared" si="6"/>
        <v>0</v>
      </c>
      <c r="J29" s="322">
        <f t="shared" si="6"/>
        <v>0</v>
      </c>
      <c r="K29" s="355">
        <f t="shared" si="6"/>
        <v>0</v>
      </c>
      <c r="L29" s="322">
        <f t="shared" si="6"/>
        <v>0</v>
      </c>
      <c r="M29" s="355">
        <f t="shared" si="6"/>
        <v>0</v>
      </c>
      <c r="N29" s="322">
        <f t="shared" si="6"/>
        <v>0</v>
      </c>
      <c r="O29" s="355">
        <f t="shared" si="6"/>
        <v>0</v>
      </c>
      <c r="P29" s="322">
        <f t="shared" si="6"/>
        <v>0</v>
      </c>
      <c r="Q29" s="355">
        <f t="shared" si="6"/>
        <v>0</v>
      </c>
      <c r="R29" s="322">
        <f t="shared" si="6"/>
        <v>0</v>
      </c>
      <c r="S29" s="355">
        <f t="shared" si="6"/>
        <v>0</v>
      </c>
      <c r="T29" s="322">
        <f t="shared" si="6"/>
        <v>0</v>
      </c>
      <c r="U29" s="355">
        <f t="shared" si="6"/>
        <v>0</v>
      </c>
      <c r="V29" s="322">
        <f t="shared" si="6"/>
        <v>0</v>
      </c>
      <c r="W29" s="355">
        <f t="shared" si="6"/>
        <v>0</v>
      </c>
      <c r="X29" s="322">
        <f t="shared" si="6"/>
        <v>0</v>
      </c>
      <c r="Y29" s="355">
        <f t="shared" si="6"/>
        <v>0</v>
      </c>
      <c r="Z29" s="322">
        <f t="shared" si="6"/>
        <v>0</v>
      </c>
      <c r="AA29" s="355">
        <f t="shared" si="6"/>
        <v>0</v>
      </c>
      <c r="AB29" s="322">
        <f t="shared" si="6"/>
        <v>0</v>
      </c>
      <c r="AC29" s="355">
        <f t="shared" si="6"/>
        <v>0</v>
      </c>
      <c r="AD29" s="322">
        <f t="shared" si="6"/>
        <v>0</v>
      </c>
      <c r="AE29" s="355">
        <f t="shared" si="6"/>
        <v>0</v>
      </c>
      <c r="AF29" s="322">
        <f t="shared" si="6"/>
        <v>0</v>
      </c>
      <c r="AG29" s="355">
        <f t="shared" si="6"/>
        <v>0</v>
      </c>
      <c r="AH29" s="322">
        <f t="shared" si="6"/>
        <v>0</v>
      </c>
      <c r="AI29" s="355">
        <f t="shared" si="6"/>
        <v>0</v>
      </c>
      <c r="AJ29" s="322">
        <f t="shared" si="6"/>
        <v>0</v>
      </c>
      <c r="AK29" s="355">
        <f t="shared" si="6"/>
        <v>0.14583333333333334</v>
      </c>
      <c r="AL29" s="322">
        <f t="shared" si="6"/>
        <v>3.5</v>
      </c>
      <c r="AM29" s="355">
        <f t="shared" si="6"/>
        <v>0</v>
      </c>
      <c r="AN29" s="322">
        <f t="shared" si="6"/>
        <v>0</v>
      </c>
      <c r="AO29" s="355">
        <f t="shared" si="6"/>
        <v>0</v>
      </c>
      <c r="AP29" s="322">
        <f t="shared" si="6"/>
        <v>0</v>
      </c>
      <c r="AQ29" s="355">
        <f t="shared" si="6"/>
        <v>0</v>
      </c>
      <c r="AR29" s="322">
        <f t="shared" si="6"/>
        <v>0</v>
      </c>
      <c r="AS29" s="355">
        <f t="shared" si="6"/>
        <v>0</v>
      </c>
      <c r="AT29" s="176">
        <f t="shared" si="6"/>
        <v>0</v>
      </c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8"/>
      <c r="CG29" s="278"/>
      <c r="CH29" s="278"/>
      <c r="CI29" s="278"/>
      <c r="CJ29" s="278"/>
      <c r="CK29" s="278"/>
      <c r="CL29" s="278"/>
      <c r="CM29" s="278"/>
      <c r="CN29" s="278"/>
      <c r="CO29" s="278"/>
      <c r="CP29" s="278"/>
      <c r="CQ29" s="278"/>
      <c r="CR29" s="278"/>
      <c r="CS29" s="278"/>
      <c r="CT29" s="278"/>
      <c r="CU29" s="278"/>
      <c r="CV29" s="278"/>
      <c r="CW29" s="278"/>
      <c r="CX29" s="278"/>
      <c r="CY29" s="278"/>
      <c r="CZ29" s="278"/>
      <c r="DA29" s="278"/>
      <c r="DB29" s="278"/>
      <c r="DC29" s="278"/>
      <c r="DD29" s="278"/>
      <c r="DE29" s="278"/>
      <c r="DF29" s="278"/>
      <c r="DG29" s="278"/>
      <c r="DH29" s="278"/>
      <c r="DI29" s="278"/>
      <c r="DJ29" s="278"/>
      <c r="DK29" s="278"/>
      <c r="DL29" s="278"/>
      <c r="DM29" s="278"/>
      <c r="DN29" s="278"/>
      <c r="DO29" s="278"/>
      <c r="DP29" s="278"/>
      <c r="DQ29" s="278"/>
      <c r="DR29" s="278"/>
      <c r="DS29" s="278"/>
      <c r="DT29" s="278"/>
      <c r="DU29" s="278"/>
      <c r="DV29" s="278"/>
      <c r="DW29" s="278"/>
      <c r="DX29" s="278"/>
      <c r="DY29" s="278"/>
      <c r="DZ29" s="278"/>
      <c r="EA29" s="278"/>
      <c r="EB29" s="278"/>
      <c r="EC29" s="278"/>
      <c r="ED29" s="278"/>
      <c r="EE29" s="278"/>
      <c r="EF29" s="278"/>
      <c r="EG29" s="278"/>
      <c r="EH29" s="278"/>
      <c r="EI29" s="278"/>
      <c r="EJ29" s="278"/>
      <c r="EK29" s="278"/>
      <c r="EL29" s="278"/>
      <c r="EM29" s="278"/>
      <c r="EN29" s="278"/>
      <c r="EO29" s="278"/>
      <c r="EP29" s="278"/>
      <c r="EQ29" s="278"/>
      <c r="ER29" s="278"/>
      <c r="ES29" s="278"/>
    </row>
    <row r="30" spans="1:149" s="6" customFormat="1" ht="32.1" customHeight="1" x14ac:dyDescent="0.25">
      <c r="A30" s="258"/>
      <c r="B30" s="259"/>
      <c r="C30" s="354"/>
      <c r="D30" s="263">
        <f>SUM(D24:D28)</f>
        <v>0</v>
      </c>
      <c r="E30" s="261"/>
      <c r="F30" s="263">
        <f>SUM(F24:F28)</f>
        <v>0</v>
      </c>
      <c r="G30" s="261"/>
      <c r="H30" s="263">
        <f>SUM(H24:H28)</f>
        <v>0</v>
      </c>
      <c r="I30" s="261"/>
      <c r="J30" s="263">
        <f>SUM(J24:J28)</f>
        <v>0</v>
      </c>
      <c r="K30" s="261"/>
      <c r="L30" s="263">
        <f>SUM(L24:L28)</f>
        <v>0</v>
      </c>
      <c r="M30" s="261"/>
      <c r="N30" s="263">
        <f>SUM(N24:N28)</f>
        <v>0</v>
      </c>
      <c r="O30" s="261"/>
      <c r="P30" s="263">
        <f>SUM(P24:P28)</f>
        <v>0</v>
      </c>
      <c r="Q30" s="261"/>
      <c r="R30" s="263">
        <f>SUM(R24:R28)</f>
        <v>0</v>
      </c>
      <c r="S30" s="261"/>
      <c r="T30" s="263">
        <f>SUM(T24:T28)</f>
        <v>0</v>
      </c>
      <c r="U30" s="261"/>
      <c r="V30" s="263">
        <f>SUM(V24:V28)</f>
        <v>0</v>
      </c>
      <c r="W30" s="261"/>
      <c r="X30" s="263">
        <f>SUM(X24:X28)</f>
        <v>0</v>
      </c>
      <c r="Y30" s="261"/>
      <c r="Z30" s="263">
        <f>SUM(Z24:Z28)</f>
        <v>0</v>
      </c>
      <c r="AA30" s="261"/>
      <c r="AB30" s="263">
        <f>SUM(AB24:AB28)</f>
        <v>0</v>
      </c>
      <c r="AC30" s="261"/>
      <c r="AD30" s="263">
        <f>SUM(AD24:AD28)</f>
        <v>0</v>
      </c>
      <c r="AE30" s="261"/>
      <c r="AF30" s="263">
        <f>SUM(AF24:AF28)</f>
        <v>0</v>
      </c>
      <c r="AG30" s="261"/>
      <c r="AH30" s="263">
        <f>SUM(AH24:AH28)</f>
        <v>0</v>
      </c>
      <c r="AI30" s="261"/>
      <c r="AJ30" s="263">
        <f>SUM(AJ24:AJ28)</f>
        <v>0</v>
      </c>
      <c r="AK30" s="261"/>
      <c r="AL30" s="263">
        <f>SUM(AL24:AL28)</f>
        <v>3.5</v>
      </c>
      <c r="AM30" s="261"/>
      <c r="AN30" s="263">
        <f>SUM(AN24:AN28)</f>
        <v>0</v>
      </c>
      <c r="AO30" s="261"/>
      <c r="AP30" s="263">
        <f>SUM(AP24:AP28)</f>
        <v>0</v>
      </c>
      <c r="AQ30" s="261"/>
      <c r="AR30" s="263">
        <f>SUM(AR24:AR28)</f>
        <v>0</v>
      </c>
      <c r="AS30" s="311"/>
      <c r="AT30" s="263">
        <f>SUM(AT24:AT28)</f>
        <v>0</v>
      </c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78"/>
      <c r="CI30" s="278"/>
      <c r="CJ30" s="278"/>
      <c r="CK30" s="278"/>
      <c r="CL30" s="278"/>
      <c r="CM30" s="278"/>
      <c r="CN30" s="278"/>
      <c r="CO30" s="278"/>
      <c r="CP30" s="278"/>
      <c r="CQ30" s="278"/>
      <c r="CR30" s="278"/>
      <c r="CS30" s="278"/>
      <c r="CT30" s="278"/>
      <c r="CU30" s="278"/>
      <c r="CV30" s="278"/>
      <c r="CW30" s="278"/>
      <c r="CX30" s="278"/>
      <c r="CY30" s="278"/>
      <c r="CZ30" s="278"/>
      <c r="DA30" s="278"/>
      <c r="DB30" s="278"/>
      <c r="DC30" s="278"/>
      <c r="DD30" s="278"/>
      <c r="DE30" s="278"/>
      <c r="DF30" s="278"/>
      <c r="DG30" s="278"/>
      <c r="DH30" s="278"/>
      <c r="DI30" s="278"/>
      <c r="DJ30" s="278"/>
      <c r="DK30" s="278"/>
      <c r="DL30" s="278"/>
      <c r="DM30" s="278"/>
      <c r="DN30" s="278"/>
      <c r="DO30" s="278"/>
      <c r="DP30" s="278"/>
      <c r="DQ30" s="278"/>
      <c r="DR30" s="278"/>
      <c r="DS30" s="278"/>
      <c r="DT30" s="278"/>
      <c r="DU30" s="278"/>
      <c r="DV30" s="278"/>
      <c r="DW30" s="278"/>
      <c r="DX30" s="278"/>
      <c r="DY30" s="278"/>
      <c r="DZ30" s="278"/>
      <c r="EA30" s="278"/>
      <c r="EB30" s="278"/>
      <c r="EC30" s="278"/>
      <c r="ED30" s="278"/>
      <c r="EE30" s="278"/>
      <c r="EF30" s="278"/>
      <c r="EG30" s="278"/>
      <c r="EH30" s="278"/>
      <c r="EI30" s="278"/>
      <c r="EJ30" s="278"/>
      <c r="EK30" s="278"/>
      <c r="EL30" s="278"/>
      <c r="EM30" s="278"/>
      <c r="EN30" s="278"/>
      <c r="EO30" s="278"/>
      <c r="EP30" s="278"/>
      <c r="EQ30" s="278"/>
      <c r="ER30" s="278"/>
      <c r="ES30" s="278"/>
    </row>
    <row r="31" spans="1:149" s="10" customFormat="1" ht="32.1" customHeight="1" thickBot="1" x14ac:dyDescent="0.3">
      <c r="A31" s="802" t="s">
        <v>91</v>
      </c>
      <c r="B31" s="803"/>
      <c r="C31" s="180">
        <f>+C18+C29+C23</f>
        <v>0</v>
      </c>
      <c r="D31" s="264">
        <f>C18+D23+D30</f>
        <v>0</v>
      </c>
      <c r="E31" s="262" t="str">
        <f>TEXT(F31/24,"h:mm")</f>
        <v>0:00</v>
      </c>
      <c r="F31" s="264">
        <f>E18+F23+F30</f>
        <v>0</v>
      </c>
      <c r="G31" s="262" t="str">
        <f>TEXT(H31/24,"h:mm")</f>
        <v>0:00</v>
      </c>
      <c r="H31" s="264">
        <f>G18+H23+H30</f>
        <v>0</v>
      </c>
      <c r="I31" s="262" t="str">
        <f>TEXT(J31/24,"h:mm")</f>
        <v>0:00</v>
      </c>
      <c r="J31" s="264">
        <f>I18+J23+J30</f>
        <v>0</v>
      </c>
      <c r="K31" s="262" t="str">
        <f>TEXT(L31/24,"h:mm")</f>
        <v>7:48</v>
      </c>
      <c r="L31" s="264">
        <f>K18+L23+L30</f>
        <v>7.8000000000000025</v>
      </c>
      <c r="M31" s="262" t="str">
        <f>TEXT(N31/24,"h:mm")</f>
        <v>8:32</v>
      </c>
      <c r="N31" s="264">
        <f>M18+N23+N30</f>
        <v>8.5333333333333314</v>
      </c>
      <c r="O31" s="262" t="str">
        <f>TEXT(P31/24,"h:mm")</f>
        <v>0:00</v>
      </c>
      <c r="P31" s="264">
        <f>O18+P23+P30</f>
        <v>0</v>
      </c>
      <c r="Q31" s="314" t="str">
        <f>TEXT(R31/24,"h:mm")</f>
        <v>0:00</v>
      </c>
      <c r="R31" s="315">
        <f>Q18+R23+R30</f>
        <v>0</v>
      </c>
      <c r="S31" s="314" t="str">
        <f>TEXT(T31/24,"h:mm")</f>
        <v>0:00</v>
      </c>
      <c r="T31" s="315">
        <f>S18+T23+T30</f>
        <v>0</v>
      </c>
      <c r="U31" s="314" t="str">
        <f>TEXT(V31/24,"h:mm")</f>
        <v>8:11</v>
      </c>
      <c r="V31" s="315">
        <f>U18+V23+V30</f>
        <v>8.18333333333333</v>
      </c>
      <c r="W31" s="314" t="str">
        <f>TEXT(X31/24,"h:mm")</f>
        <v>8:36</v>
      </c>
      <c r="X31" s="315">
        <f>W18+X23+X30</f>
        <v>8.5999999999999979</v>
      </c>
      <c r="Y31" s="314" t="str">
        <f>TEXT(Z31/24,"h:mm")</f>
        <v>7:55</v>
      </c>
      <c r="Z31" s="315">
        <f>Y18+Z23+Z30</f>
        <v>7.9166666666666661</v>
      </c>
      <c r="AA31" s="314" t="str">
        <f>TEXT(AB31/24,"h:mm")</f>
        <v>7:56</v>
      </c>
      <c r="AB31" s="315">
        <f>AA18+AB23+AB30</f>
        <v>7.9333333333333336</v>
      </c>
      <c r="AC31" s="314" t="str">
        <f>TEXT(AD31/24,"h:mm")</f>
        <v>0:00</v>
      </c>
      <c r="AD31" s="264">
        <f>AC18+AD23+AD30</f>
        <v>0</v>
      </c>
      <c r="AE31" s="312" t="str">
        <f>TEXT(AF31/24,"h:mm")</f>
        <v>0:00</v>
      </c>
      <c r="AF31" s="313">
        <f>AE18+AF23+AF30</f>
        <v>0</v>
      </c>
      <c r="AG31" s="312" t="str">
        <f>TEXT(AH31/24,"h:mm")</f>
        <v>8:05</v>
      </c>
      <c r="AH31" s="313">
        <f>AG18+AH23+AH30</f>
        <v>8.0833333333333321</v>
      </c>
      <c r="AI31" s="312" t="str">
        <f>TEXT(AJ31/24,"h:mm")</f>
        <v>8:01</v>
      </c>
      <c r="AJ31" s="313">
        <f>AI18+AJ23+AJ30</f>
        <v>8.0166666666666675</v>
      </c>
      <c r="AK31" s="312" t="str">
        <f>TEXT(AL31/24,"h:mm")</f>
        <v>8:00</v>
      </c>
      <c r="AL31" s="313">
        <f>AK18+AL23+AL30</f>
        <v>8.0000000000000018</v>
      </c>
      <c r="AM31" s="312" t="str">
        <f>TEXT(AN31/24,"h:mm")</f>
        <v>8:14</v>
      </c>
      <c r="AN31" s="313">
        <f>AM18+AN23+AN30</f>
        <v>8.2333333333333378</v>
      </c>
      <c r="AO31" s="312" t="str">
        <f>TEXT(AP31/24,"h:mm")</f>
        <v>8:04</v>
      </c>
      <c r="AP31" s="264">
        <f>AO18+AP23+AP30</f>
        <v>8.0666666666666664</v>
      </c>
      <c r="AQ31" s="312" t="str">
        <f>TEXT(AR31/24,"h:mm")</f>
        <v>0:00</v>
      </c>
      <c r="AR31" s="264">
        <f>AQ18+AR23+AR30</f>
        <v>0</v>
      </c>
      <c r="AS31" s="309" t="str">
        <f>TEXT(AT31/24,"h:mm")</f>
        <v>0:00</v>
      </c>
      <c r="AT31" s="264">
        <f>AS18+AT23+AT30</f>
        <v>0</v>
      </c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</row>
    <row r="32" spans="1:149" s="17" customFormat="1" ht="32.1" customHeight="1" thickBot="1" x14ac:dyDescent="0.3">
      <c r="A32" s="282" t="s">
        <v>37</v>
      </c>
      <c r="B32" s="185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79" t="s">
        <v>27</v>
      </c>
      <c r="N32" s="264">
        <f>SUM(D31+F31+H31+J31+L31+N31+P31)</f>
        <v>16.333333333333336</v>
      </c>
      <c r="O32" s="204">
        <f>N32/24</f>
        <v>0.68055555555555569</v>
      </c>
      <c r="P32" s="187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1" t="s">
        <v>27</v>
      </c>
      <c r="AB32" s="273">
        <f>SUM(R31+T31+V31+X31+Z31+AB31)</f>
        <v>32.633333333333326</v>
      </c>
      <c r="AC32" s="205">
        <f>AB32/24</f>
        <v>1.3597222222222218</v>
      </c>
      <c r="AD32" s="188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2" t="s">
        <v>27</v>
      </c>
      <c r="AP32" s="317">
        <f>SUM(AF31+AH31+AJ31+AL31+AN31+AP31+AR31)</f>
        <v>40.400000000000006</v>
      </c>
      <c r="AQ32" s="318">
        <f>AP32/24</f>
        <v>1.6833333333333336</v>
      </c>
      <c r="AR32" s="305">
        <f>+AS18+AT23+AT29</f>
        <v>0</v>
      </c>
      <c r="AS32" s="306">
        <f>AR32/24</f>
        <v>0</v>
      </c>
      <c r="AT32" s="273">
        <f>SUM(AT29,AT22,AT20)</f>
        <v>0</v>
      </c>
    </row>
    <row r="33" spans="1:149" s="10" customFormat="1" ht="30.75" customHeight="1" x14ac:dyDescent="0.25">
      <c r="F33" s="213"/>
      <c r="G33" s="4"/>
      <c r="H33" s="4"/>
      <c r="I33" s="4"/>
      <c r="J33" s="4"/>
      <c r="K33" s="4"/>
      <c r="L33" s="4"/>
      <c r="M33" s="189">
        <f>SUM(D30,F30,H30,J30,L30,N30,P30)+N20+B32</f>
        <v>16.333333333333336</v>
      </c>
      <c r="N33" s="4"/>
      <c r="O33" s="190">
        <f>IF(M33&gt;40,M33-40,0)</f>
        <v>0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189">
        <f>SUM(Q29,S29,U29,W29,Y29,AA29,AC29)+AB20</f>
        <v>32.633333333333326</v>
      </c>
      <c r="AB33" s="4"/>
      <c r="AC33" s="191">
        <f>IF(AB32&gt;40,AB32-40,0)</f>
        <v>0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189">
        <f>SUM(AE29+AG29+AI29+AK29+AM29+AO29+AQ29)+AP20</f>
        <v>37.045833333333341</v>
      </c>
      <c r="AP33" s="4"/>
      <c r="AQ33" s="191">
        <f>IF(AP32&gt;40,AP32-40,0)</f>
        <v>0.40000000000000568</v>
      </c>
      <c r="AR33" s="4"/>
      <c r="AS33" s="85"/>
      <c r="AT33" s="4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</row>
    <row r="34" spans="1:149" s="10" customFormat="1" ht="23.25" customHeight="1" x14ac:dyDescent="0.25">
      <c r="A34" s="804" t="s">
        <v>38</v>
      </c>
      <c r="B34" s="805"/>
      <c r="C34" s="792"/>
      <c r="D34" s="792"/>
      <c r="E34" s="792"/>
      <c r="F34" s="213"/>
      <c r="G34" s="4"/>
      <c r="H34" s="4"/>
      <c r="I34" s="4"/>
      <c r="J34" s="4"/>
      <c r="K34" s="4"/>
      <c r="L34" s="4"/>
      <c r="M34" s="206"/>
      <c r="N34" s="207"/>
      <c r="O34" s="208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206"/>
      <c r="AB34" s="207"/>
      <c r="AC34" s="194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194"/>
      <c r="AP34" s="207"/>
      <c r="AQ34" s="194"/>
      <c r="AR34" s="207"/>
      <c r="AS34" s="209"/>
      <c r="AT34" s="20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</row>
    <row r="35" spans="1:149" s="10" customFormat="1" ht="24.95" customHeight="1" x14ac:dyDescent="0.25">
      <c r="A35" s="337" t="s">
        <v>39</v>
      </c>
      <c r="B35" s="342" t="str">
        <f>TEXT(D35/24,"h:mm")</f>
        <v>0:00</v>
      </c>
      <c r="C35" s="350">
        <f>IF(F35&gt;40,F35-40,0)+IF(AB20&gt;40,AB20-40,0)+IF(AP20&gt;40,AP20-40,0)</f>
        <v>0</v>
      </c>
      <c r="D35" s="349">
        <f>IF(F35&gt;40,F35-40,0)+IF(AB20&gt;40,AB20-40,0)+IF(AP20&gt;40,AP20-40,0)</f>
        <v>0</v>
      </c>
      <c r="F35" s="344">
        <f>+B20+N20</f>
        <v>16.333333333333336</v>
      </c>
      <c r="G35" s="341"/>
      <c r="H35" s="341"/>
      <c r="I35" s="341"/>
      <c r="J35" s="341"/>
      <c r="K35" s="341"/>
      <c r="L35" s="341"/>
      <c r="M35" s="341"/>
      <c r="N35" s="255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9"/>
      <c r="AT35" s="20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</row>
    <row r="36" spans="1:149" s="10" customFormat="1" ht="24.95" customHeight="1" thickBot="1" x14ac:dyDescent="0.3">
      <c r="A36" s="254" t="s">
        <v>40</v>
      </c>
      <c r="B36" s="343"/>
      <c r="C36" s="186"/>
      <c r="D36" s="351">
        <f>(B36-INT(B36))*24</f>
        <v>0</v>
      </c>
      <c r="E36" s="340"/>
      <c r="F36" s="346"/>
      <c r="G36" s="341"/>
      <c r="H36" s="341"/>
      <c r="I36" s="341"/>
      <c r="J36" s="226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85"/>
      <c r="AT36" s="4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</row>
    <row r="37" spans="1:149" ht="24.95" customHeight="1" thickBot="1" x14ac:dyDescent="0.3">
      <c r="A37" s="225" t="s">
        <v>41</v>
      </c>
      <c r="B37" s="343"/>
      <c r="C37" s="336"/>
      <c r="D37" s="345">
        <f>(B37-INT(B37))*24</f>
        <v>0</v>
      </c>
      <c r="E37" s="4"/>
      <c r="F37" s="34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759" t="s">
        <v>100</v>
      </c>
      <c r="AB37" s="760"/>
      <c r="AC37" s="760"/>
      <c r="AD37" s="760"/>
      <c r="AE37" s="760"/>
      <c r="AF37" s="760"/>
      <c r="AG37" s="760"/>
      <c r="AH37" s="760"/>
      <c r="AI37" s="761"/>
      <c r="AJ37" s="217"/>
      <c r="AK37" s="751" t="s">
        <v>43</v>
      </c>
      <c r="AL37" s="752"/>
      <c r="AM37" s="751"/>
      <c r="AN37" s="751"/>
      <c r="AO37" s="751"/>
      <c r="AP37" s="797"/>
      <c r="AQ37" s="751"/>
      <c r="AR37" s="192"/>
      <c r="AS37" s="85"/>
    </row>
    <row r="38" spans="1:149" ht="24.95" customHeight="1" x14ac:dyDescent="0.25">
      <c r="A38" s="338" t="s">
        <v>75</v>
      </c>
      <c r="B38" s="342" t="str">
        <f>TEXT(D38/24,"h:mm")</f>
        <v>0:24</v>
      </c>
      <c r="C38" s="350">
        <f>IF(O33&gt;0,O33)+IF(AC33&gt;0,AC33)+IF(AQ33&gt;0,AQ33)</f>
        <v>0.40000000000000568</v>
      </c>
      <c r="D38" s="349">
        <f>IF(O33&gt;0,O33)+IF(AC33&gt;0,AC33)+IF(AQ33&gt;0,AQ33)</f>
        <v>0.40000000000000568</v>
      </c>
      <c r="F38" s="344">
        <f>+B32+N32+B20</f>
        <v>16.333333333333336</v>
      </c>
      <c r="G38" s="255"/>
      <c r="H38" s="255"/>
      <c r="I38" s="255"/>
      <c r="J38" s="255"/>
      <c r="K38" s="255"/>
      <c r="L38" s="255"/>
      <c r="M38" s="255"/>
      <c r="N38" s="255"/>
      <c r="O38" s="4"/>
      <c r="P38" s="4"/>
      <c r="Q38" s="4"/>
      <c r="R38" s="4"/>
      <c r="S38" s="4"/>
      <c r="T38" s="4"/>
      <c r="AA38" s="750" t="s">
        <v>44</v>
      </c>
      <c r="AB38" s="750"/>
      <c r="AC38" s="750"/>
      <c r="AD38" s="750"/>
      <c r="AE38" s="750"/>
      <c r="AF38" s="750"/>
      <c r="AG38" s="750"/>
      <c r="AH38" s="215"/>
      <c r="AI38" s="332">
        <f>AJ38/24</f>
        <v>3.5777777777777779</v>
      </c>
      <c r="AJ38" s="37">
        <f>IF(N20&gt;40,40,N20)+IF(AB20&gt;40,40,AB20)+IF(AP20&gt;40,40,AP20)+IF(AR20&gt;40,40,AR20)</f>
        <v>85.866666666666674</v>
      </c>
      <c r="AK38" s="757" t="s">
        <v>45</v>
      </c>
      <c r="AL38" s="758"/>
      <c r="AM38" s="757"/>
      <c r="AN38" s="757"/>
      <c r="AO38" s="757"/>
      <c r="AP38" s="335"/>
      <c r="AQ38" s="330">
        <f>AJ38+AJ42</f>
        <v>85.866666666666674</v>
      </c>
      <c r="AR38" s="193"/>
      <c r="AS38" s="85"/>
    </row>
    <row r="39" spans="1:149" ht="24.95" customHeight="1" x14ac:dyDescent="0.25">
      <c r="A39" s="339" t="s">
        <v>46</v>
      </c>
      <c r="B39" s="343"/>
      <c r="D39" s="345">
        <f>(B39-INT(B39))*24</f>
        <v>0</v>
      </c>
      <c r="F39" s="348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AA39" s="725" t="s">
        <v>47</v>
      </c>
      <c r="AB39" s="725"/>
      <c r="AC39" s="725"/>
      <c r="AD39" s="725"/>
      <c r="AE39" s="725"/>
      <c r="AF39" s="725"/>
      <c r="AG39" s="725"/>
      <c r="AH39" s="216"/>
      <c r="AI39" s="332">
        <f t="shared" ref="AI39:AI48" si="7">AJ39/24</f>
        <v>0</v>
      </c>
      <c r="AJ39" s="324">
        <f>C37</f>
        <v>0</v>
      </c>
      <c r="AK39" s="721" t="s">
        <v>41</v>
      </c>
      <c r="AL39" s="745"/>
      <c r="AM39" s="721"/>
      <c r="AN39" s="721"/>
      <c r="AO39" s="721"/>
      <c r="AP39" s="335"/>
      <c r="AQ39" s="331">
        <f>AJ39+AJ41</f>
        <v>0</v>
      </c>
      <c r="AR39" s="193"/>
      <c r="AS39" s="85"/>
    </row>
    <row r="40" spans="1:149" ht="24.95" customHeight="1" x14ac:dyDescent="0.25">
      <c r="A40" s="224" t="s">
        <v>48</v>
      </c>
      <c r="B40" s="343"/>
      <c r="D40" s="345">
        <f>(B40-INT(B40))*24</f>
        <v>0</v>
      </c>
      <c r="E40" s="4"/>
      <c r="F40" s="347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AA40" s="725" t="s">
        <v>49</v>
      </c>
      <c r="AB40" s="725"/>
      <c r="AC40" s="725"/>
      <c r="AD40" s="725"/>
      <c r="AE40" s="725"/>
      <c r="AF40" s="725"/>
      <c r="AG40" s="725"/>
      <c r="AH40" s="216"/>
      <c r="AI40" s="332">
        <f t="shared" si="7"/>
        <v>0</v>
      </c>
      <c r="AJ40" s="38">
        <f>D39</f>
        <v>0</v>
      </c>
      <c r="AK40" s="721" t="s">
        <v>48</v>
      </c>
      <c r="AL40" s="745"/>
      <c r="AM40" s="721"/>
      <c r="AN40" s="721"/>
      <c r="AO40" s="721"/>
      <c r="AP40" s="335"/>
      <c r="AQ40" s="331">
        <f>AJ40</f>
        <v>0</v>
      </c>
      <c r="AR40" s="193"/>
      <c r="AS40" s="85"/>
    </row>
    <row r="41" spans="1:149" ht="24" customHeight="1" x14ac:dyDescent="0.25">
      <c r="A41" s="827" t="s">
        <v>97</v>
      </c>
      <c r="B41" s="828"/>
      <c r="C41" s="828"/>
      <c r="D41" s="828"/>
      <c r="E41" s="828"/>
      <c r="F41" s="828"/>
      <c r="G41" s="828"/>
      <c r="H41" s="828"/>
      <c r="I41" s="828"/>
      <c r="J41" s="828"/>
      <c r="K41" s="828"/>
      <c r="L41" s="828"/>
      <c r="M41" s="828"/>
      <c r="N41" s="828"/>
      <c r="O41" s="828"/>
      <c r="P41" s="828"/>
      <c r="Q41" s="828"/>
      <c r="R41" s="828"/>
      <c r="S41" s="828"/>
      <c r="T41" s="228"/>
      <c r="AA41" s="725" t="s">
        <v>51</v>
      </c>
      <c r="AB41" s="725"/>
      <c r="AC41" s="725"/>
      <c r="AD41" s="725"/>
      <c r="AE41" s="725"/>
      <c r="AF41" s="725"/>
      <c r="AG41" s="725"/>
      <c r="AH41" s="216"/>
      <c r="AI41" s="332">
        <f t="shared" si="7"/>
        <v>0</v>
      </c>
      <c r="AJ41" s="324">
        <f>SUM(C21:AS21)</f>
        <v>0</v>
      </c>
      <c r="AK41" s="721" t="s">
        <v>52</v>
      </c>
      <c r="AL41" s="745"/>
      <c r="AM41" s="721"/>
      <c r="AN41" s="721"/>
      <c r="AO41" s="721"/>
      <c r="AP41" s="335"/>
      <c r="AQ41" s="331">
        <f>D36</f>
        <v>0</v>
      </c>
      <c r="AR41" s="193"/>
      <c r="AS41" s="85"/>
    </row>
    <row r="42" spans="1:149" ht="18.75" customHeight="1" x14ac:dyDescent="0.25">
      <c r="A42" s="827"/>
      <c r="B42" s="828"/>
      <c r="C42" s="828"/>
      <c r="D42" s="828"/>
      <c r="E42" s="828"/>
      <c r="F42" s="828"/>
      <c r="G42" s="828"/>
      <c r="H42" s="828"/>
      <c r="I42" s="828"/>
      <c r="J42" s="828"/>
      <c r="K42" s="828"/>
      <c r="L42" s="828"/>
      <c r="M42" s="828"/>
      <c r="N42" s="828"/>
      <c r="O42" s="828"/>
      <c r="P42" s="828"/>
      <c r="Q42" s="828"/>
      <c r="R42" s="828"/>
      <c r="S42" s="828"/>
      <c r="T42" s="228"/>
      <c r="AA42" s="725" t="s">
        <v>53</v>
      </c>
      <c r="AB42" s="725"/>
      <c r="AC42" s="725"/>
      <c r="AD42" s="725"/>
      <c r="AE42" s="725"/>
      <c r="AF42" s="725"/>
      <c r="AG42" s="725"/>
      <c r="AH42" s="216"/>
      <c r="AI42" s="332">
        <f t="shared" si="7"/>
        <v>0</v>
      </c>
      <c r="AJ42" s="324">
        <f>SUM(C22:AS22)</f>
        <v>0</v>
      </c>
      <c r="AK42" s="721" t="s">
        <v>54</v>
      </c>
      <c r="AL42" s="745"/>
      <c r="AM42" s="721"/>
      <c r="AN42" s="721"/>
      <c r="AO42" s="721"/>
      <c r="AP42" s="335"/>
      <c r="AQ42" s="331">
        <f>D39</f>
        <v>0</v>
      </c>
      <c r="AR42" s="193"/>
      <c r="AS42" s="85"/>
    </row>
    <row r="43" spans="1:149" ht="18.75" customHeight="1" x14ac:dyDescent="0.25">
      <c r="A43" s="827"/>
      <c r="B43" s="828"/>
      <c r="C43" s="828"/>
      <c r="D43" s="828"/>
      <c r="E43" s="828"/>
      <c r="F43" s="828"/>
      <c r="G43" s="828"/>
      <c r="H43" s="828"/>
      <c r="I43" s="828"/>
      <c r="J43" s="828"/>
      <c r="K43" s="828"/>
      <c r="L43" s="828"/>
      <c r="M43" s="828"/>
      <c r="N43" s="828"/>
      <c r="O43" s="828"/>
      <c r="P43" s="828"/>
      <c r="Q43" s="828"/>
      <c r="R43" s="828"/>
      <c r="S43" s="828"/>
      <c r="T43" s="228"/>
      <c r="U43" s="4"/>
      <c r="V43" s="4"/>
      <c r="W43" s="4"/>
      <c r="X43" s="4"/>
      <c r="Y43" s="4"/>
      <c r="Z43" s="4"/>
      <c r="AA43" s="725" t="s">
        <v>55</v>
      </c>
      <c r="AB43" s="725"/>
      <c r="AC43" s="725"/>
      <c r="AD43" s="725"/>
      <c r="AE43" s="725"/>
      <c r="AF43" s="725"/>
      <c r="AG43" s="725"/>
      <c r="AH43" s="216"/>
      <c r="AI43" s="332">
        <f t="shared" si="7"/>
        <v>0</v>
      </c>
      <c r="AJ43" s="324">
        <f>SUM(D24,F24,H24,J24,L24,N24,P24,R24,T24,X24,Z24,AB24,AD24,AH24,AJ24,AL24,AN24,AP24,AR24,AT24)</f>
        <v>0</v>
      </c>
      <c r="AK43" s="721" t="s">
        <v>31</v>
      </c>
      <c r="AL43" s="745"/>
      <c r="AM43" s="721"/>
      <c r="AN43" s="721"/>
      <c r="AO43" s="721"/>
      <c r="AP43" s="335"/>
      <c r="AQ43" s="331">
        <f>AJ43</f>
        <v>0</v>
      </c>
      <c r="AR43" s="193"/>
      <c r="AS43" s="85"/>
    </row>
    <row r="44" spans="1:149" ht="18.75" customHeight="1" x14ac:dyDescent="0.25">
      <c r="A44" s="827"/>
      <c r="B44" s="828"/>
      <c r="C44" s="828"/>
      <c r="D44" s="828"/>
      <c r="E44" s="828"/>
      <c r="F44" s="828"/>
      <c r="G44" s="828"/>
      <c r="H44" s="828"/>
      <c r="I44" s="828"/>
      <c r="J44" s="828"/>
      <c r="K44" s="828"/>
      <c r="L44" s="828"/>
      <c r="M44" s="828"/>
      <c r="N44" s="828"/>
      <c r="O44" s="828"/>
      <c r="P44" s="828"/>
      <c r="Q44" s="828"/>
      <c r="R44" s="828"/>
      <c r="S44" s="828"/>
      <c r="T44" s="228"/>
      <c r="U44" s="748" t="s">
        <v>56</v>
      </c>
      <c r="V44" s="748"/>
      <c r="W44" s="748"/>
      <c r="X44" s="748"/>
      <c r="Y44" s="748"/>
      <c r="Z44" s="108"/>
      <c r="AA44" s="749" t="s">
        <v>57</v>
      </c>
      <c r="AB44" s="749"/>
      <c r="AC44" s="749"/>
      <c r="AD44" s="749"/>
      <c r="AE44" s="749"/>
      <c r="AF44" s="749"/>
      <c r="AG44" s="749"/>
      <c r="AH44" s="219"/>
      <c r="AI44" s="332">
        <f t="shared" si="7"/>
        <v>0.14583333333333334</v>
      </c>
      <c r="AJ44" s="38">
        <f>SUM(D25,F25,H25,J25,L25,N25,P25,R25,T25,X25,Z25,AB25,AD25,AH25,AJ25,AL25,AN25,AP25,AR25,AT25)</f>
        <v>3.5</v>
      </c>
      <c r="AK44" s="721" t="s">
        <v>32</v>
      </c>
      <c r="AL44" s="721"/>
      <c r="AM44" s="721"/>
      <c r="AN44" s="721"/>
      <c r="AO44" s="721"/>
      <c r="AP44" s="335"/>
      <c r="AQ44" s="331">
        <f>AJ44</f>
        <v>3.5</v>
      </c>
      <c r="AR44" s="193"/>
      <c r="AS44" s="85"/>
    </row>
    <row r="45" spans="1:149" ht="18.75" customHeight="1" x14ac:dyDescent="0.25">
      <c r="A45" s="227"/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750" t="s">
        <v>58</v>
      </c>
      <c r="V45" s="750"/>
      <c r="W45" s="750"/>
      <c r="X45" s="215"/>
      <c r="Y45" s="43">
        <v>4</v>
      </c>
      <c r="Z45" s="109"/>
      <c r="AA45" s="749" t="s">
        <v>59</v>
      </c>
      <c r="AB45" s="749"/>
      <c r="AC45" s="749"/>
      <c r="AD45" s="749"/>
      <c r="AE45" s="749"/>
      <c r="AF45" s="749"/>
      <c r="AG45" s="749"/>
      <c r="AH45" s="219"/>
      <c r="AI45" s="332">
        <f t="shared" si="7"/>
        <v>0</v>
      </c>
      <c r="AJ45" s="38">
        <f>SUM(D26,F26,H26,J26,L26,N26,P26,R26,T26,X26,Z26,AB26,AD26,AH26,AJ26,AL26,AN26,AP26,AR26,AT26)</f>
        <v>0</v>
      </c>
      <c r="AK45" s="721" t="s">
        <v>33</v>
      </c>
      <c r="AL45" s="721"/>
      <c r="AM45" s="721"/>
      <c r="AN45" s="721"/>
      <c r="AO45" s="721"/>
      <c r="AP45" s="335"/>
      <c r="AQ45" s="331">
        <f>AJ45</f>
        <v>0</v>
      </c>
      <c r="AR45" s="193"/>
      <c r="AS45" s="85"/>
    </row>
    <row r="46" spans="1:149" ht="15.75" customHeight="1" x14ac:dyDescent="0.25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725" t="s">
        <v>60</v>
      </c>
      <c r="V46" s="725"/>
      <c r="W46" s="725"/>
      <c r="X46" s="216"/>
      <c r="Y46" s="218">
        <v>6</v>
      </c>
      <c r="Z46" s="110"/>
      <c r="AA46" s="39" t="s">
        <v>61</v>
      </c>
      <c r="AB46" s="40"/>
      <c r="AC46" s="40"/>
      <c r="AD46" s="40"/>
      <c r="AE46" s="40"/>
      <c r="AF46" s="119"/>
      <c r="AG46" s="41"/>
      <c r="AH46" s="41"/>
      <c r="AI46" s="332">
        <f t="shared" si="7"/>
        <v>0</v>
      </c>
      <c r="AJ46" s="38">
        <f>SUM(D27,F27,H27,J27,L27,N27,P27,R27,T27,X27,Z27,AB27,AD27,AH27,AJ27,AL27,AN27,AP27,AR27,AT27)</f>
        <v>0</v>
      </c>
      <c r="AK46" s="721" t="s">
        <v>34</v>
      </c>
      <c r="AL46" s="721"/>
      <c r="AM46" s="721"/>
      <c r="AN46" s="721"/>
      <c r="AO46" s="721"/>
      <c r="AP46" s="335"/>
      <c r="AQ46" s="331">
        <f>AJ46</f>
        <v>0</v>
      </c>
      <c r="AR46" s="193"/>
      <c r="AS46" s="85"/>
    </row>
    <row r="47" spans="1:149" ht="15.75" customHeight="1" x14ac:dyDescent="0.25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725" t="s">
        <v>62</v>
      </c>
      <c r="V47" s="725"/>
      <c r="W47" s="725"/>
      <c r="X47" s="216"/>
      <c r="Y47" s="218">
        <v>11</v>
      </c>
      <c r="Z47" s="111"/>
      <c r="AA47" s="737" t="s">
        <v>63</v>
      </c>
      <c r="AB47" s="738"/>
      <c r="AC47" s="738"/>
      <c r="AD47" s="738"/>
      <c r="AE47" s="738"/>
      <c r="AF47" s="220"/>
      <c r="AG47" s="741"/>
      <c r="AH47" s="222"/>
      <c r="AI47" s="332">
        <f t="shared" si="7"/>
        <v>0</v>
      </c>
      <c r="AK47" s="721" t="s">
        <v>64</v>
      </c>
      <c r="AL47" s="721"/>
      <c r="AM47" s="721"/>
      <c r="AN47" s="721"/>
      <c r="AO47" s="721"/>
      <c r="AP47" s="335"/>
      <c r="AQ47" s="331">
        <f>AJ48</f>
        <v>0</v>
      </c>
      <c r="AR47" s="193"/>
      <c r="AS47" s="85"/>
    </row>
    <row r="48" spans="1:149" ht="18.75" customHeight="1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725" t="s">
        <v>65</v>
      </c>
      <c r="V48" s="725"/>
      <c r="W48" s="725"/>
      <c r="X48" s="216"/>
      <c r="Y48" s="218">
        <v>14</v>
      </c>
      <c r="Z48" s="112"/>
      <c r="AA48" s="739"/>
      <c r="AB48" s="740"/>
      <c r="AC48" s="740"/>
      <c r="AD48" s="740"/>
      <c r="AE48" s="740"/>
      <c r="AF48" s="221"/>
      <c r="AG48" s="742"/>
      <c r="AH48" s="223"/>
      <c r="AI48" s="332">
        <f t="shared" si="7"/>
        <v>0</v>
      </c>
      <c r="AJ48" s="327">
        <f>SUM(D28,F28,H28,J28,L28,N28,P28,R28,T28,X28,Z28,AB28,AD28,AH28,AJ28,AL28,AN28,AP28,AR28,AT28)</f>
        <v>0</v>
      </c>
      <c r="AK48" s="721"/>
      <c r="AL48" s="721"/>
      <c r="AM48" s="721"/>
      <c r="AN48" s="721"/>
      <c r="AO48" s="721"/>
      <c r="AP48" s="233"/>
      <c r="AQ48" s="334"/>
      <c r="AR48" s="194"/>
      <c r="AS48" s="85"/>
    </row>
    <row r="49" spans="1:46" s="2" customFormat="1" ht="18.75" customHeight="1" thickBot="1" x14ac:dyDescent="0.3">
      <c r="A49" s="195"/>
      <c r="B49" s="196"/>
      <c r="C49" s="196"/>
      <c r="D49" s="196"/>
      <c r="E49" s="196"/>
      <c r="F49" s="196"/>
      <c r="G49" s="196"/>
      <c r="H49" s="196"/>
      <c r="I49" s="196"/>
      <c r="J49" s="4"/>
      <c r="K49" s="4"/>
      <c r="L49" s="4"/>
      <c r="M49" s="196"/>
      <c r="N49" s="196"/>
      <c r="O49" s="196"/>
      <c r="P49" s="4"/>
      <c r="Q49" s="4"/>
      <c r="R49" s="4"/>
      <c r="S49" s="4"/>
      <c r="T49" s="4"/>
      <c r="U49" s="725" t="s">
        <v>66</v>
      </c>
      <c r="V49" s="725"/>
      <c r="W49" s="725"/>
      <c r="X49" s="216"/>
      <c r="Y49" s="218">
        <v>31</v>
      </c>
      <c r="Z49" s="218"/>
      <c r="AA49" s="726" t="s">
        <v>67</v>
      </c>
      <c r="AB49" s="726"/>
      <c r="AC49" s="726"/>
      <c r="AD49" s="726"/>
      <c r="AE49" s="726"/>
      <c r="AF49" s="726"/>
      <c r="AG49" s="726"/>
      <c r="AH49" s="120"/>
      <c r="AI49" s="333">
        <f>AJ49/24</f>
        <v>3.7236111111111114</v>
      </c>
      <c r="AJ49" s="42">
        <f>SUM(AJ38:AJ48)</f>
        <v>89.366666666666674</v>
      </c>
      <c r="AK49" s="727" t="s">
        <v>68</v>
      </c>
      <c r="AL49" s="728"/>
      <c r="AM49" s="728"/>
      <c r="AN49" s="728"/>
      <c r="AO49" s="729"/>
      <c r="AP49" s="159">
        <f>SUM(AP38:AP48)</f>
        <v>0</v>
      </c>
      <c r="AQ49" s="331">
        <f>SUM(AQ38:AQ48)</f>
        <v>89.366666666666674</v>
      </c>
      <c r="AR49" s="193"/>
      <c r="AS49" s="85"/>
    </row>
    <row r="50" spans="1:46" s="2" customFormat="1" ht="15.75" x14ac:dyDescent="0.25">
      <c r="A50" s="3" t="s">
        <v>69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 t="s">
        <v>70</v>
      </c>
      <c r="N50" s="4"/>
      <c r="O50" s="4"/>
      <c r="P50" s="4"/>
      <c r="Q50" s="4"/>
      <c r="R50" s="4"/>
      <c r="S50" s="4"/>
      <c r="T50" s="4"/>
      <c r="U50" s="725" t="s">
        <v>99</v>
      </c>
      <c r="V50" s="725"/>
      <c r="W50" s="725"/>
      <c r="X50" s="234"/>
      <c r="Y50" s="239">
        <v>3</v>
      </c>
      <c r="Z50" s="239"/>
      <c r="AA50" s="4"/>
      <c r="AB50" s="4"/>
      <c r="AC50" s="4"/>
      <c r="AD50" s="4"/>
      <c r="AE50" s="4"/>
      <c r="AF50" s="4"/>
      <c r="AG50" s="4"/>
      <c r="AH50" s="4"/>
      <c r="AK50" s="197"/>
      <c r="AL50" s="197"/>
      <c r="AM50" s="197"/>
      <c r="AN50" s="197"/>
      <c r="AO50" s="197"/>
      <c r="AP50" s="198"/>
      <c r="AQ50" s="4"/>
      <c r="AR50" s="4"/>
      <c r="AS50" s="85"/>
      <c r="AT50" s="4"/>
    </row>
    <row r="51" spans="1:46" s="2" customFormat="1" ht="15.75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792"/>
      <c r="AB51" s="792"/>
      <c r="AC51" s="792"/>
      <c r="AD51" s="792"/>
      <c r="AE51" s="792"/>
      <c r="AF51" s="792"/>
      <c r="AG51" s="792"/>
      <c r="AH51" s="213"/>
      <c r="AI51" s="795" t="s">
        <v>76</v>
      </c>
      <c r="AJ51" s="796"/>
      <c r="AK51" s="796"/>
      <c r="AL51" s="796"/>
      <c r="AM51" s="796"/>
      <c r="AN51" s="796"/>
      <c r="AO51" s="796"/>
      <c r="AP51" s="232"/>
      <c r="AQ51" s="822" t="b">
        <f>IF(N32+AB32+AP32+AR32=AQ49,TRUE,FALSE)</f>
        <v>1</v>
      </c>
      <c r="AR51" s="199"/>
      <c r="AS51" s="85"/>
      <c r="AT51" s="4"/>
    </row>
    <row r="52" spans="1:46" s="2" customFormat="1" ht="15.75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804" t="s">
        <v>77</v>
      </c>
      <c r="AJ52" s="805"/>
      <c r="AK52" s="805"/>
      <c r="AL52" s="805"/>
      <c r="AM52" s="805"/>
      <c r="AN52" s="805"/>
      <c r="AO52" s="805"/>
      <c r="AP52" s="229"/>
      <c r="AQ52" s="823"/>
      <c r="AR52" s="200"/>
      <c r="AS52" s="85"/>
      <c r="AT52" s="4"/>
    </row>
    <row r="53" spans="1:46" s="2" customFormat="1" ht="7.5" customHeight="1" x14ac:dyDescent="0.2">
      <c r="A53" s="824" t="s">
        <v>92</v>
      </c>
      <c r="B53" s="825"/>
      <c r="C53" s="825"/>
      <c r="D53" s="825"/>
      <c r="E53" s="825"/>
      <c r="F53" s="825"/>
      <c r="G53" s="825"/>
      <c r="H53" s="825"/>
      <c r="I53" s="825"/>
      <c r="J53" s="230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85"/>
      <c r="AT53" s="4"/>
    </row>
    <row r="54" spans="1:46" s="2" customFormat="1" ht="79.5" customHeight="1" x14ac:dyDescent="0.2">
      <c r="A54" s="824"/>
      <c r="B54" s="825"/>
      <c r="C54" s="825"/>
      <c r="D54" s="825"/>
      <c r="E54" s="825"/>
      <c r="F54" s="825"/>
      <c r="G54" s="825"/>
      <c r="H54" s="825"/>
      <c r="I54" s="825"/>
      <c r="J54" s="230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825" t="s">
        <v>98</v>
      </c>
      <c r="AJ54" s="825"/>
      <c r="AK54" s="825"/>
      <c r="AL54" s="825"/>
      <c r="AM54" s="825"/>
      <c r="AN54" s="825"/>
      <c r="AO54" s="825"/>
      <c r="AP54" s="825"/>
      <c r="AQ54" s="825"/>
      <c r="AR54" s="4"/>
      <c r="AS54" s="85"/>
      <c r="AT54" s="4"/>
    </row>
    <row r="55" spans="1:46" s="2" customFormat="1" ht="18.75" customHeight="1" x14ac:dyDescent="0.2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826"/>
      <c r="AB55" s="826"/>
      <c r="AC55" s="826"/>
      <c r="AD55" s="826"/>
      <c r="AE55" s="826"/>
      <c r="AF55" s="231"/>
      <c r="AG55" s="201"/>
      <c r="AH55" s="201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85"/>
      <c r="AT55" s="4"/>
    </row>
    <row r="56" spans="1:46" s="2" customFormat="1" ht="18.75" customHeight="1" thickBot="1" x14ac:dyDescent="0.25">
      <c r="A56" s="195"/>
      <c r="B56" s="196"/>
      <c r="C56" s="196"/>
      <c r="D56" s="196"/>
      <c r="E56" s="196"/>
      <c r="F56" s="196"/>
      <c r="G56" s="196"/>
      <c r="H56" s="196"/>
      <c r="I56" s="196"/>
      <c r="J56" s="4"/>
      <c r="K56" s="4"/>
      <c r="L56" s="4"/>
      <c r="M56" s="196"/>
      <c r="N56" s="196"/>
      <c r="O56" s="196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85"/>
      <c r="AT56" s="4"/>
    </row>
    <row r="57" spans="1:46" s="2" customFormat="1" x14ac:dyDescent="0.2">
      <c r="A57" s="88" t="s">
        <v>72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 t="s">
        <v>70</v>
      </c>
      <c r="N57" s="82"/>
      <c r="O57" s="82"/>
      <c r="P57" s="82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82"/>
      <c r="AJ57" s="82"/>
      <c r="AK57" s="29"/>
      <c r="AL57" s="29"/>
      <c r="AM57" s="29"/>
      <c r="AN57" s="29"/>
      <c r="AO57" s="29"/>
      <c r="AP57" s="29"/>
      <c r="AQ57" s="29"/>
      <c r="AR57" s="29"/>
      <c r="AS57" s="202"/>
    </row>
    <row r="58" spans="1:46" s="2" customFormat="1" x14ac:dyDescent="0.2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6" s="2" customFormat="1" x14ac:dyDescent="0.2"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6" s="2" customFormat="1" x14ac:dyDescent="0.2"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6" s="2" customFormat="1" x14ac:dyDescent="0.2"/>
  </sheetData>
  <sheetProtection selectLockedCells="1"/>
  <mergeCells count="75">
    <mergeCell ref="AQ51:AQ52"/>
    <mergeCell ref="AI52:AO52"/>
    <mergeCell ref="A53:I54"/>
    <mergeCell ref="AA55:AE55"/>
    <mergeCell ref="A41:S44"/>
    <mergeCell ref="AI54:AQ54"/>
    <mergeCell ref="AK42:AO42"/>
    <mergeCell ref="AK43:AO43"/>
    <mergeCell ref="AK45:AO45"/>
    <mergeCell ref="AK46:AO46"/>
    <mergeCell ref="AK48:AO48"/>
    <mergeCell ref="U49:W49"/>
    <mergeCell ref="AK49:AO49"/>
    <mergeCell ref="AK44:AO44"/>
    <mergeCell ref="AK47:AO47"/>
    <mergeCell ref="AA42:AG42"/>
    <mergeCell ref="U45:W45"/>
    <mergeCell ref="U46:W46"/>
    <mergeCell ref="U47:W47"/>
    <mergeCell ref="A14:B14"/>
    <mergeCell ref="A27:B27"/>
    <mergeCell ref="A15:B15"/>
    <mergeCell ref="A17:B17"/>
    <mergeCell ref="A18:B18"/>
    <mergeCell ref="A21:B21"/>
    <mergeCell ref="A22:B22"/>
    <mergeCell ref="A23:B23"/>
    <mergeCell ref="A24:B24"/>
    <mergeCell ref="A25:B25"/>
    <mergeCell ref="A26:B26"/>
    <mergeCell ref="A19:B19"/>
    <mergeCell ref="A5:B5"/>
    <mergeCell ref="A6:B6"/>
    <mergeCell ref="A7:B7"/>
    <mergeCell ref="A8:B8"/>
    <mergeCell ref="AA43:AG43"/>
    <mergeCell ref="A9:B9"/>
    <mergeCell ref="A10:B10"/>
    <mergeCell ref="A11:B11"/>
    <mergeCell ref="A12:B12"/>
    <mergeCell ref="A13:B13"/>
    <mergeCell ref="AA37:AI37"/>
    <mergeCell ref="O1:U1"/>
    <mergeCell ref="AE1:AI1"/>
    <mergeCell ref="AM1:AQ1"/>
    <mergeCell ref="A3:B3"/>
    <mergeCell ref="C3:I3"/>
    <mergeCell ref="K3:O3"/>
    <mergeCell ref="Q3:U3"/>
    <mergeCell ref="Y3:AC3"/>
    <mergeCell ref="AE3:AG3"/>
    <mergeCell ref="AI3:AO3"/>
    <mergeCell ref="AK37:AQ37"/>
    <mergeCell ref="AA38:AG38"/>
    <mergeCell ref="AK38:AO38"/>
    <mergeCell ref="A28:B28"/>
    <mergeCell ref="A29:B29"/>
    <mergeCell ref="A31:B31"/>
    <mergeCell ref="A34:E34"/>
    <mergeCell ref="U50:W50"/>
    <mergeCell ref="AA49:AG49"/>
    <mergeCell ref="AA51:AG51"/>
    <mergeCell ref="AI51:AO51"/>
    <mergeCell ref="AK39:AO39"/>
    <mergeCell ref="AA40:AG40"/>
    <mergeCell ref="AK40:AO40"/>
    <mergeCell ref="AA41:AG41"/>
    <mergeCell ref="AK41:AO41"/>
    <mergeCell ref="U44:Y44"/>
    <mergeCell ref="AA44:AG44"/>
    <mergeCell ref="AA45:AG45"/>
    <mergeCell ref="AA47:AE48"/>
    <mergeCell ref="AG47:AG48"/>
    <mergeCell ref="U48:W48"/>
    <mergeCell ref="AA39:AG39"/>
  </mergeCells>
  <pageMargins left="0" right="0" top="0.25" bottom="0.25" header="0" footer="0.3"/>
  <pageSetup scale="40" orientation="landscape" horizontalDpi="0" verticalDpi="0" r:id="rId1"/>
  <headerFooter>
    <oddFooter>&amp;C&amp;9Finance 2014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61"/>
  <sheetViews>
    <sheetView topLeftCell="A10" zoomScale="60" zoomScaleNormal="60" workbookViewId="0">
      <selection activeCell="O31" sqref="O31"/>
    </sheetView>
  </sheetViews>
  <sheetFormatPr defaultColWidth="20.28515625" defaultRowHeight="15" x14ac:dyDescent="0.2"/>
  <cols>
    <col min="1" max="1" width="29.42578125" style="2" customWidth="1"/>
    <col min="2" max="2" width="20.28515625" style="2" customWidth="1"/>
    <col min="3" max="34" width="13.42578125" style="2" customWidth="1"/>
    <col min="35" max="35" width="13.28515625" style="2" customWidth="1"/>
    <col min="36" max="45" width="13.42578125" style="2" customWidth="1"/>
    <col min="46" max="46" width="20.28515625" style="2" customWidth="1"/>
    <col min="47" max="149" width="20.28515625" style="276"/>
    <col min="150" max="16384" width="20.28515625" style="2"/>
  </cols>
  <sheetData>
    <row r="1" spans="1:149" ht="33.75" customHeight="1" x14ac:dyDescent="0.25">
      <c r="A1" s="50" t="s">
        <v>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06" t="s">
        <v>0</v>
      </c>
      <c r="P1" s="806"/>
      <c r="Q1" s="806"/>
      <c r="R1" s="806"/>
      <c r="S1" s="806"/>
      <c r="T1" s="806"/>
      <c r="U1" s="806"/>
      <c r="V1" s="243"/>
      <c r="W1" s="32"/>
      <c r="X1" s="32"/>
      <c r="Y1" s="1"/>
      <c r="Z1" s="1"/>
      <c r="AA1" s="1"/>
      <c r="AB1" s="1"/>
      <c r="AC1" s="1"/>
      <c r="AD1" s="1"/>
      <c r="AE1" s="788" t="s">
        <v>1</v>
      </c>
      <c r="AF1" s="788"/>
      <c r="AG1" s="788"/>
      <c r="AH1" s="788"/>
      <c r="AI1" s="788"/>
      <c r="AJ1" s="244"/>
      <c r="AK1" s="89" t="s">
        <v>2</v>
      </c>
      <c r="AL1" s="89"/>
      <c r="AM1" s="789"/>
      <c r="AN1" s="789"/>
      <c r="AO1" s="789"/>
      <c r="AP1" s="789"/>
      <c r="AQ1" s="789"/>
      <c r="AR1" s="126"/>
      <c r="AS1" s="83"/>
      <c r="AT1" s="4"/>
    </row>
    <row r="2" spans="1:149" s="28" customFormat="1" ht="24" customHeight="1" x14ac:dyDescent="0.25">
      <c r="A2" s="3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O2" s="323" t="s">
        <v>93</v>
      </c>
      <c r="P2" s="203"/>
      <c r="Q2" s="203"/>
      <c r="R2" s="203"/>
      <c r="S2" s="203"/>
      <c r="T2" s="203"/>
      <c r="U2" s="203"/>
      <c r="V2" s="245"/>
      <c r="W2" s="33"/>
      <c r="X2" s="33"/>
      <c r="Y2" s="33"/>
      <c r="Z2" s="33"/>
      <c r="AA2" s="245"/>
      <c r="AB2" s="245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84"/>
      <c r="AT2" s="21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</row>
    <row r="3" spans="1:149" ht="26.25" customHeight="1" x14ac:dyDescent="0.25">
      <c r="A3" s="791" t="s">
        <v>4</v>
      </c>
      <c r="B3" s="792"/>
      <c r="C3" s="793"/>
      <c r="D3" s="793"/>
      <c r="E3" s="793"/>
      <c r="F3" s="793"/>
      <c r="G3" s="793"/>
      <c r="H3" s="793"/>
      <c r="I3" s="793"/>
      <c r="J3" s="104"/>
      <c r="K3" s="794" t="s">
        <v>5</v>
      </c>
      <c r="L3" s="794"/>
      <c r="M3" s="794"/>
      <c r="N3" s="794"/>
      <c r="O3" s="794"/>
      <c r="P3" s="247"/>
      <c r="Q3" s="780"/>
      <c r="R3" s="780"/>
      <c r="S3" s="780"/>
      <c r="T3" s="780"/>
      <c r="U3" s="780"/>
      <c r="V3" s="107"/>
      <c r="W3" s="247" t="s">
        <v>6</v>
      </c>
      <c r="X3" s="247"/>
      <c r="Y3" s="780"/>
      <c r="Z3" s="780"/>
      <c r="AA3" s="780"/>
      <c r="AB3" s="780"/>
      <c r="AC3" s="780"/>
      <c r="AD3" s="107"/>
      <c r="AE3" s="794" t="s">
        <v>7</v>
      </c>
      <c r="AF3" s="794"/>
      <c r="AG3" s="794"/>
      <c r="AH3" s="247"/>
      <c r="AI3" s="780"/>
      <c r="AJ3" s="780"/>
      <c r="AK3" s="780"/>
      <c r="AL3" s="780"/>
      <c r="AM3" s="780"/>
      <c r="AN3" s="780"/>
      <c r="AO3" s="780"/>
      <c r="AP3" s="107"/>
      <c r="AQ3" s="4"/>
      <c r="AR3" s="4"/>
      <c r="AS3" s="85"/>
      <c r="AT3" s="4"/>
    </row>
    <row r="4" spans="1:149" ht="9.7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85"/>
      <c r="AT4" s="4"/>
    </row>
    <row r="5" spans="1:149" s="6" customFormat="1" ht="23.25" customHeight="1" x14ac:dyDescent="0.25">
      <c r="A5" s="798" t="s">
        <v>95</v>
      </c>
      <c r="B5" s="799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  <c r="EE5" s="278"/>
      <c r="EF5" s="278"/>
      <c r="EG5" s="278"/>
      <c r="EH5" s="278"/>
      <c r="EI5" s="278"/>
      <c r="EJ5" s="278"/>
      <c r="EK5" s="278"/>
      <c r="EL5" s="278"/>
      <c r="EM5" s="278"/>
      <c r="EN5" s="278"/>
      <c r="EO5" s="278"/>
      <c r="EP5" s="278"/>
      <c r="EQ5" s="278"/>
      <c r="ER5" s="278"/>
      <c r="ES5" s="278"/>
    </row>
    <row r="6" spans="1:149" s="9" customFormat="1" ht="30" customHeight="1" x14ac:dyDescent="0.25">
      <c r="A6" s="807" t="s">
        <v>94</v>
      </c>
      <c r="B6" s="808"/>
      <c r="C6" s="162"/>
      <c r="D6" s="163"/>
      <c r="E6" s="162"/>
      <c r="F6" s="163"/>
      <c r="G6" s="162"/>
      <c r="H6" s="163"/>
      <c r="I6" s="162"/>
      <c r="J6" s="163"/>
      <c r="K6" s="162"/>
      <c r="L6" s="163"/>
      <c r="M6" s="162"/>
      <c r="N6" s="163"/>
      <c r="O6" s="162"/>
      <c r="P6" s="163"/>
      <c r="Q6" s="162"/>
      <c r="R6" s="163"/>
      <c r="S6" s="162"/>
      <c r="T6" s="163"/>
      <c r="U6" s="162"/>
      <c r="V6" s="163"/>
      <c r="W6" s="162"/>
      <c r="X6" s="163"/>
      <c r="Y6" s="162"/>
      <c r="Z6" s="163"/>
      <c r="AA6" s="162"/>
      <c r="AB6" s="163"/>
      <c r="AC6" s="162"/>
      <c r="AD6" s="163"/>
      <c r="AE6" s="162"/>
      <c r="AF6" s="163"/>
      <c r="AG6" s="162"/>
      <c r="AH6" s="163"/>
      <c r="AI6" s="162"/>
      <c r="AJ6" s="163"/>
      <c r="AK6" s="162"/>
      <c r="AL6" s="163"/>
      <c r="AM6" s="162"/>
      <c r="AN6" s="163"/>
      <c r="AO6" s="162"/>
      <c r="AP6" s="163"/>
      <c r="AQ6" s="162"/>
      <c r="AR6" s="163"/>
      <c r="AS6" s="162"/>
      <c r="AT6" s="163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</row>
    <row r="7" spans="1:149" s="56" customFormat="1" ht="24.95" customHeight="1" thickBot="1" x14ac:dyDescent="0.3">
      <c r="A7" s="809"/>
      <c r="B7" s="810"/>
      <c r="C7" s="164" t="s">
        <v>12</v>
      </c>
      <c r="D7" s="165" t="s">
        <v>88</v>
      </c>
      <c r="E7" s="166" t="s">
        <v>13</v>
      </c>
      <c r="F7" s="167" t="s">
        <v>13</v>
      </c>
      <c r="G7" s="166" t="s">
        <v>14</v>
      </c>
      <c r="H7" s="167" t="s">
        <v>14</v>
      </c>
      <c r="I7" s="166" t="s">
        <v>15</v>
      </c>
      <c r="J7" s="167" t="s">
        <v>15</v>
      </c>
      <c r="K7" s="166" t="s">
        <v>16</v>
      </c>
      <c r="L7" s="167" t="s">
        <v>16</v>
      </c>
      <c r="M7" s="166" t="s">
        <v>17</v>
      </c>
      <c r="N7" s="167" t="s">
        <v>17</v>
      </c>
      <c r="O7" s="166" t="s">
        <v>18</v>
      </c>
      <c r="P7" s="167" t="s">
        <v>18</v>
      </c>
      <c r="Q7" s="168" t="s">
        <v>12</v>
      </c>
      <c r="R7" s="167" t="s">
        <v>12</v>
      </c>
      <c r="S7" s="168" t="s">
        <v>13</v>
      </c>
      <c r="T7" s="167" t="s">
        <v>13</v>
      </c>
      <c r="U7" s="168" t="s">
        <v>14</v>
      </c>
      <c r="V7" s="167" t="s">
        <v>14</v>
      </c>
      <c r="W7" s="168" t="s">
        <v>15</v>
      </c>
      <c r="X7" s="167" t="s">
        <v>15</v>
      </c>
      <c r="Y7" s="168" t="s">
        <v>16</v>
      </c>
      <c r="Z7" s="167" t="s">
        <v>89</v>
      </c>
      <c r="AA7" s="168" t="s">
        <v>17</v>
      </c>
      <c r="AB7" s="167" t="s">
        <v>17</v>
      </c>
      <c r="AC7" s="168" t="s">
        <v>18</v>
      </c>
      <c r="AD7" s="167" t="s">
        <v>18</v>
      </c>
      <c r="AE7" s="169" t="s">
        <v>12</v>
      </c>
      <c r="AF7" s="167" t="s">
        <v>12</v>
      </c>
      <c r="AG7" s="169" t="s">
        <v>13</v>
      </c>
      <c r="AH7" s="167" t="s">
        <v>13</v>
      </c>
      <c r="AI7" s="169" t="s">
        <v>14</v>
      </c>
      <c r="AJ7" s="167" t="s">
        <v>14</v>
      </c>
      <c r="AK7" s="169" t="s">
        <v>15</v>
      </c>
      <c r="AL7" s="167" t="s">
        <v>15</v>
      </c>
      <c r="AM7" s="169" t="s">
        <v>16</v>
      </c>
      <c r="AN7" s="167" t="s">
        <v>16</v>
      </c>
      <c r="AO7" s="169" t="s">
        <v>17</v>
      </c>
      <c r="AP7" s="167" t="s">
        <v>17</v>
      </c>
      <c r="AQ7" s="169" t="s">
        <v>18</v>
      </c>
      <c r="AR7" s="167" t="s">
        <v>18</v>
      </c>
      <c r="AS7" s="303" t="s">
        <v>12</v>
      </c>
      <c r="AT7" s="170" t="s">
        <v>12</v>
      </c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0"/>
      <c r="DM7" s="280"/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280"/>
      <c r="EP7" s="280"/>
      <c r="EQ7" s="280"/>
      <c r="ER7" s="280"/>
      <c r="ES7" s="280"/>
    </row>
    <row r="8" spans="1:149" s="56" customFormat="1" ht="30.75" customHeight="1" x14ac:dyDescent="0.25">
      <c r="A8" s="811" t="s">
        <v>85</v>
      </c>
      <c r="B8" s="812"/>
      <c r="C8" s="171"/>
      <c r="D8" s="172">
        <f>C8</f>
        <v>0</v>
      </c>
      <c r="E8" s="171">
        <v>0.33333333333333331</v>
      </c>
      <c r="F8" s="172">
        <f>E8</f>
        <v>0.33333333333333331</v>
      </c>
      <c r="G8" s="171">
        <v>0.75</v>
      </c>
      <c r="H8" s="172">
        <f>G8</f>
        <v>0.75</v>
      </c>
      <c r="I8" s="171"/>
      <c r="J8" s="172">
        <f>I8</f>
        <v>0</v>
      </c>
      <c r="K8" s="171"/>
      <c r="L8" s="172">
        <f>K8</f>
        <v>0</v>
      </c>
      <c r="M8" s="171"/>
      <c r="N8" s="172">
        <f>M8</f>
        <v>0</v>
      </c>
      <c r="O8" s="171"/>
      <c r="P8" s="172">
        <f>O8</f>
        <v>0</v>
      </c>
      <c r="Q8" s="173"/>
      <c r="R8" s="172">
        <f>Q8</f>
        <v>0</v>
      </c>
      <c r="S8" s="173"/>
      <c r="T8" s="172">
        <f>S8</f>
        <v>0</v>
      </c>
      <c r="U8" s="173"/>
      <c r="V8" s="172">
        <f>U8</f>
        <v>0</v>
      </c>
      <c r="W8" s="173"/>
      <c r="X8" s="172">
        <f>W8</f>
        <v>0</v>
      </c>
      <c r="Y8" s="173"/>
      <c r="Z8" s="172">
        <f>Y8</f>
        <v>0</v>
      </c>
      <c r="AA8" s="173"/>
      <c r="AB8" s="172">
        <f>AA8</f>
        <v>0</v>
      </c>
      <c r="AC8" s="173"/>
      <c r="AD8" s="172">
        <f>AC8</f>
        <v>0</v>
      </c>
      <c r="AE8" s="174"/>
      <c r="AF8" s="172">
        <f>AE8</f>
        <v>0</v>
      </c>
      <c r="AG8" s="174"/>
      <c r="AH8" s="172">
        <f>AG8</f>
        <v>0</v>
      </c>
      <c r="AI8" s="174"/>
      <c r="AJ8" s="172">
        <f>AI8</f>
        <v>0</v>
      </c>
      <c r="AK8" s="174"/>
      <c r="AL8" s="172">
        <f>AK8</f>
        <v>0</v>
      </c>
      <c r="AM8" s="174"/>
      <c r="AN8" s="172">
        <f>AM8</f>
        <v>0</v>
      </c>
      <c r="AO8" s="174"/>
      <c r="AP8" s="172">
        <f>AO8</f>
        <v>0</v>
      </c>
      <c r="AQ8" s="174"/>
      <c r="AR8" s="172">
        <f>AQ8</f>
        <v>0</v>
      </c>
      <c r="AS8" s="304"/>
      <c r="AT8" s="172">
        <f>AS8</f>
        <v>0</v>
      </c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</row>
    <row r="9" spans="1:149" s="61" customFormat="1" ht="32.1" customHeight="1" x14ac:dyDescent="0.25">
      <c r="A9" s="813" t="s">
        <v>20</v>
      </c>
      <c r="B9" s="813"/>
      <c r="C9" s="171"/>
      <c r="D9" s="172">
        <f t="shared" ref="D9:R15" si="0">C9</f>
        <v>0</v>
      </c>
      <c r="E9" s="171">
        <v>0.5</v>
      </c>
      <c r="F9" s="172">
        <f t="shared" si="0"/>
        <v>0.5</v>
      </c>
      <c r="G9" s="171"/>
      <c r="H9" s="172">
        <f t="shared" si="0"/>
        <v>0</v>
      </c>
      <c r="I9" s="171"/>
      <c r="J9" s="172">
        <f t="shared" si="0"/>
        <v>0</v>
      </c>
      <c r="K9" s="171"/>
      <c r="L9" s="172">
        <f t="shared" si="0"/>
        <v>0</v>
      </c>
      <c r="M9" s="171"/>
      <c r="N9" s="172">
        <f t="shared" si="0"/>
        <v>0</v>
      </c>
      <c r="O9" s="171"/>
      <c r="P9" s="172">
        <f t="shared" si="0"/>
        <v>0</v>
      </c>
      <c r="Q9" s="173"/>
      <c r="R9" s="172">
        <f t="shared" si="0"/>
        <v>0</v>
      </c>
      <c r="S9" s="173"/>
      <c r="T9" s="172">
        <f t="shared" ref="T9:AH15" si="1">S9</f>
        <v>0</v>
      </c>
      <c r="U9" s="173"/>
      <c r="V9" s="172">
        <f t="shared" si="1"/>
        <v>0</v>
      </c>
      <c r="W9" s="173"/>
      <c r="X9" s="172">
        <f t="shared" si="1"/>
        <v>0</v>
      </c>
      <c r="Y9" s="173"/>
      <c r="Z9" s="172">
        <f t="shared" si="1"/>
        <v>0</v>
      </c>
      <c r="AA9" s="173"/>
      <c r="AB9" s="172">
        <f t="shared" si="1"/>
        <v>0</v>
      </c>
      <c r="AC9" s="173"/>
      <c r="AD9" s="172">
        <f t="shared" si="1"/>
        <v>0</v>
      </c>
      <c r="AE9" s="174"/>
      <c r="AF9" s="172">
        <f t="shared" si="1"/>
        <v>0</v>
      </c>
      <c r="AG9" s="174"/>
      <c r="AH9" s="172">
        <f t="shared" si="1"/>
        <v>0</v>
      </c>
      <c r="AI9" s="174"/>
      <c r="AJ9" s="172">
        <f t="shared" ref="AJ9:AT15" si="2">AI9</f>
        <v>0</v>
      </c>
      <c r="AK9" s="174"/>
      <c r="AL9" s="172">
        <f t="shared" si="2"/>
        <v>0</v>
      </c>
      <c r="AM9" s="174"/>
      <c r="AN9" s="172">
        <f t="shared" si="2"/>
        <v>0</v>
      </c>
      <c r="AO9" s="174"/>
      <c r="AP9" s="172">
        <f t="shared" si="2"/>
        <v>0</v>
      </c>
      <c r="AQ9" s="174"/>
      <c r="AR9" s="172">
        <f t="shared" si="2"/>
        <v>0</v>
      </c>
      <c r="AS9" s="304"/>
      <c r="AT9" s="172">
        <f t="shared" si="2"/>
        <v>0</v>
      </c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</row>
    <row r="10" spans="1:149" s="61" customFormat="1" ht="32.1" customHeight="1" x14ac:dyDescent="0.25">
      <c r="A10" s="813" t="s">
        <v>19</v>
      </c>
      <c r="B10" s="813"/>
      <c r="C10" s="171"/>
      <c r="D10" s="172">
        <f t="shared" si="0"/>
        <v>0</v>
      </c>
      <c r="E10" s="171">
        <v>0.52083333333333337</v>
      </c>
      <c r="F10" s="172">
        <f t="shared" si="0"/>
        <v>0.52083333333333337</v>
      </c>
      <c r="G10" s="171"/>
      <c r="H10" s="172">
        <f t="shared" si="0"/>
        <v>0</v>
      </c>
      <c r="I10" s="171"/>
      <c r="J10" s="172">
        <f t="shared" si="0"/>
        <v>0</v>
      </c>
      <c r="K10" s="171"/>
      <c r="L10" s="172">
        <f t="shared" si="0"/>
        <v>0</v>
      </c>
      <c r="M10" s="171"/>
      <c r="N10" s="172">
        <f t="shared" si="0"/>
        <v>0</v>
      </c>
      <c r="O10" s="171"/>
      <c r="P10" s="172">
        <f t="shared" si="0"/>
        <v>0</v>
      </c>
      <c r="Q10" s="173"/>
      <c r="R10" s="172">
        <f t="shared" si="0"/>
        <v>0</v>
      </c>
      <c r="S10" s="173"/>
      <c r="T10" s="172">
        <f t="shared" si="1"/>
        <v>0</v>
      </c>
      <c r="U10" s="173"/>
      <c r="V10" s="172">
        <f t="shared" si="1"/>
        <v>0</v>
      </c>
      <c r="W10" s="173"/>
      <c r="X10" s="172">
        <f t="shared" si="1"/>
        <v>0</v>
      </c>
      <c r="Y10" s="173"/>
      <c r="Z10" s="172">
        <f t="shared" si="1"/>
        <v>0</v>
      </c>
      <c r="AA10" s="173"/>
      <c r="AB10" s="172">
        <f t="shared" si="1"/>
        <v>0</v>
      </c>
      <c r="AC10" s="173"/>
      <c r="AD10" s="172">
        <f t="shared" si="1"/>
        <v>0</v>
      </c>
      <c r="AE10" s="174"/>
      <c r="AF10" s="172">
        <f t="shared" si="1"/>
        <v>0</v>
      </c>
      <c r="AG10" s="174"/>
      <c r="AH10" s="172">
        <f t="shared" si="1"/>
        <v>0</v>
      </c>
      <c r="AI10" s="174"/>
      <c r="AJ10" s="172">
        <f t="shared" si="2"/>
        <v>0</v>
      </c>
      <c r="AK10" s="174"/>
      <c r="AL10" s="172">
        <f t="shared" si="2"/>
        <v>0</v>
      </c>
      <c r="AM10" s="174"/>
      <c r="AN10" s="172">
        <f t="shared" si="2"/>
        <v>0</v>
      </c>
      <c r="AO10" s="174"/>
      <c r="AP10" s="172">
        <f t="shared" si="2"/>
        <v>0</v>
      </c>
      <c r="AQ10" s="174"/>
      <c r="AR10" s="172">
        <f t="shared" si="2"/>
        <v>0</v>
      </c>
      <c r="AS10" s="304"/>
      <c r="AT10" s="172">
        <f t="shared" si="2"/>
        <v>0</v>
      </c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</row>
    <row r="11" spans="1:149" s="61" customFormat="1" ht="32.1" customHeight="1" x14ac:dyDescent="0.25">
      <c r="A11" s="813" t="s">
        <v>23</v>
      </c>
      <c r="B11" s="813"/>
      <c r="C11" s="171"/>
      <c r="D11" s="172">
        <f t="shared" si="0"/>
        <v>0</v>
      </c>
      <c r="E11" s="171"/>
      <c r="F11" s="172">
        <f t="shared" si="0"/>
        <v>0</v>
      </c>
      <c r="G11" s="171"/>
      <c r="H11" s="172">
        <f t="shared" si="0"/>
        <v>0</v>
      </c>
      <c r="I11" s="171"/>
      <c r="J11" s="172">
        <f t="shared" si="0"/>
        <v>0</v>
      </c>
      <c r="K11" s="171"/>
      <c r="L11" s="172">
        <f t="shared" si="0"/>
        <v>0</v>
      </c>
      <c r="M11" s="171"/>
      <c r="N11" s="172">
        <f t="shared" si="0"/>
        <v>0</v>
      </c>
      <c r="O11" s="171"/>
      <c r="P11" s="172">
        <f t="shared" si="0"/>
        <v>0</v>
      </c>
      <c r="Q11" s="173"/>
      <c r="R11" s="172">
        <f t="shared" si="0"/>
        <v>0</v>
      </c>
      <c r="S11" s="173"/>
      <c r="T11" s="172">
        <f t="shared" si="1"/>
        <v>0</v>
      </c>
      <c r="U11" s="173"/>
      <c r="V11" s="172">
        <f t="shared" si="1"/>
        <v>0</v>
      </c>
      <c r="W11" s="173"/>
      <c r="X11" s="172">
        <f t="shared" si="1"/>
        <v>0</v>
      </c>
      <c r="Y11" s="173"/>
      <c r="Z11" s="172">
        <f t="shared" si="1"/>
        <v>0</v>
      </c>
      <c r="AA11" s="173"/>
      <c r="AB11" s="172">
        <f t="shared" si="1"/>
        <v>0</v>
      </c>
      <c r="AC11" s="173"/>
      <c r="AD11" s="172">
        <f t="shared" si="1"/>
        <v>0</v>
      </c>
      <c r="AE11" s="174"/>
      <c r="AF11" s="172">
        <f t="shared" si="1"/>
        <v>0</v>
      </c>
      <c r="AG11" s="174"/>
      <c r="AH11" s="172">
        <f t="shared" si="1"/>
        <v>0</v>
      </c>
      <c r="AI11" s="174"/>
      <c r="AJ11" s="172">
        <f t="shared" si="2"/>
        <v>0</v>
      </c>
      <c r="AK11" s="174"/>
      <c r="AL11" s="172">
        <f t="shared" si="2"/>
        <v>0</v>
      </c>
      <c r="AM11" s="174"/>
      <c r="AN11" s="172">
        <f t="shared" si="2"/>
        <v>0</v>
      </c>
      <c r="AO11" s="174"/>
      <c r="AP11" s="172">
        <f t="shared" si="2"/>
        <v>0</v>
      </c>
      <c r="AQ11" s="174"/>
      <c r="AR11" s="172">
        <f t="shared" si="2"/>
        <v>0</v>
      </c>
      <c r="AS11" s="304"/>
      <c r="AT11" s="172">
        <f t="shared" si="2"/>
        <v>0</v>
      </c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</row>
    <row r="12" spans="1:149" s="61" customFormat="1" ht="32.1" customHeight="1" x14ac:dyDescent="0.25">
      <c r="A12" s="813" t="s">
        <v>19</v>
      </c>
      <c r="B12" s="813"/>
      <c r="C12" s="171"/>
      <c r="D12" s="172">
        <f t="shared" si="0"/>
        <v>0</v>
      </c>
      <c r="E12" s="171"/>
      <c r="F12" s="172">
        <f t="shared" si="0"/>
        <v>0</v>
      </c>
      <c r="G12" s="171"/>
      <c r="H12" s="172">
        <f t="shared" si="0"/>
        <v>0</v>
      </c>
      <c r="I12" s="171"/>
      <c r="J12" s="172">
        <f t="shared" si="0"/>
        <v>0</v>
      </c>
      <c r="K12" s="171"/>
      <c r="L12" s="172">
        <f t="shared" si="0"/>
        <v>0</v>
      </c>
      <c r="M12" s="171"/>
      <c r="N12" s="172">
        <f t="shared" si="0"/>
        <v>0</v>
      </c>
      <c r="O12" s="171"/>
      <c r="P12" s="172">
        <f t="shared" si="0"/>
        <v>0</v>
      </c>
      <c r="Q12" s="173"/>
      <c r="R12" s="172">
        <f t="shared" si="0"/>
        <v>0</v>
      </c>
      <c r="S12" s="173"/>
      <c r="T12" s="172">
        <f t="shared" si="1"/>
        <v>0</v>
      </c>
      <c r="U12" s="173"/>
      <c r="V12" s="172">
        <f t="shared" si="1"/>
        <v>0</v>
      </c>
      <c r="W12" s="173"/>
      <c r="X12" s="172">
        <f t="shared" si="1"/>
        <v>0</v>
      </c>
      <c r="Y12" s="173"/>
      <c r="Z12" s="172">
        <f t="shared" si="1"/>
        <v>0</v>
      </c>
      <c r="AA12" s="173"/>
      <c r="AB12" s="172">
        <f t="shared" si="1"/>
        <v>0</v>
      </c>
      <c r="AC12" s="173"/>
      <c r="AD12" s="172">
        <f t="shared" si="1"/>
        <v>0</v>
      </c>
      <c r="AE12" s="174"/>
      <c r="AF12" s="172">
        <f t="shared" si="1"/>
        <v>0</v>
      </c>
      <c r="AG12" s="174"/>
      <c r="AH12" s="172">
        <f t="shared" si="1"/>
        <v>0</v>
      </c>
      <c r="AI12" s="174"/>
      <c r="AJ12" s="172">
        <f t="shared" si="2"/>
        <v>0</v>
      </c>
      <c r="AK12" s="174"/>
      <c r="AL12" s="172">
        <f t="shared" si="2"/>
        <v>0</v>
      </c>
      <c r="AM12" s="174"/>
      <c r="AN12" s="172">
        <f t="shared" si="2"/>
        <v>0</v>
      </c>
      <c r="AO12" s="174"/>
      <c r="AP12" s="172">
        <f t="shared" si="2"/>
        <v>0</v>
      </c>
      <c r="AQ12" s="174"/>
      <c r="AR12" s="172">
        <f t="shared" si="2"/>
        <v>0</v>
      </c>
      <c r="AS12" s="304"/>
      <c r="AT12" s="172">
        <f t="shared" si="2"/>
        <v>0</v>
      </c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</row>
    <row r="13" spans="1:149" s="61" customFormat="1" ht="32.1" customHeight="1" x14ac:dyDescent="0.25">
      <c r="A13" s="813" t="s">
        <v>23</v>
      </c>
      <c r="B13" s="813"/>
      <c r="C13" s="171"/>
      <c r="D13" s="172">
        <f t="shared" si="0"/>
        <v>0</v>
      </c>
      <c r="E13" s="171"/>
      <c r="F13" s="172">
        <f t="shared" si="0"/>
        <v>0</v>
      </c>
      <c r="G13" s="171"/>
      <c r="H13" s="172">
        <f t="shared" si="0"/>
        <v>0</v>
      </c>
      <c r="I13" s="171"/>
      <c r="J13" s="172">
        <f t="shared" si="0"/>
        <v>0</v>
      </c>
      <c r="K13" s="171"/>
      <c r="L13" s="172">
        <f t="shared" si="0"/>
        <v>0</v>
      </c>
      <c r="M13" s="171"/>
      <c r="N13" s="172">
        <f t="shared" si="0"/>
        <v>0</v>
      </c>
      <c r="O13" s="171"/>
      <c r="P13" s="172">
        <f t="shared" si="0"/>
        <v>0</v>
      </c>
      <c r="Q13" s="173"/>
      <c r="R13" s="172">
        <f t="shared" si="0"/>
        <v>0</v>
      </c>
      <c r="S13" s="173"/>
      <c r="T13" s="172">
        <f t="shared" si="1"/>
        <v>0</v>
      </c>
      <c r="U13" s="173"/>
      <c r="V13" s="172">
        <f t="shared" si="1"/>
        <v>0</v>
      </c>
      <c r="W13" s="173"/>
      <c r="X13" s="172">
        <f t="shared" si="1"/>
        <v>0</v>
      </c>
      <c r="Y13" s="173"/>
      <c r="Z13" s="172">
        <f t="shared" si="1"/>
        <v>0</v>
      </c>
      <c r="AA13" s="173"/>
      <c r="AB13" s="172">
        <f t="shared" si="1"/>
        <v>0</v>
      </c>
      <c r="AC13" s="173"/>
      <c r="AD13" s="172">
        <f t="shared" si="1"/>
        <v>0</v>
      </c>
      <c r="AE13" s="174"/>
      <c r="AF13" s="172">
        <f t="shared" si="1"/>
        <v>0</v>
      </c>
      <c r="AG13" s="174"/>
      <c r="AH13" s="172">
        <f t="shared" si="1"/>
        <v>0</v>
      </c>
      <c r="AI13" s="174"/>
      <c r="AJ13" s="172">
        <f t="shared" si="2"/>
        <v>0</v>
      </c>
      <c r="AK13" s="174"/>
      <c r="AL13" s="172">
        <f t="shared" si="2"/>
        <v>0</v>
      </c>
      <c r="AM13" s="174"/>
      <c r="AN13" s="172">
        <f t="shared" si="2"/>
        <v>0</v>
      </c>
      <c r="AO13" s="174"/>
      <c r="AP13" s="172">
        <f t="shared" si="2"/>
        <v>0</v>
      </c>
      <c r="AQ13" s="174"/>
      <c r="AR13" s="172">
        <f t="shared" si="2"/>
        <v>0</v>
      </c>
      <c r="AS13" s="304"/>
      <c r="AT13" s="172">
        <f t="shared" si="2"/>
        <v>0</v>
      </c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</row>
    <row r="14" spans="1:149" s="61" customFormat="1" ht="32.1" customHeight="1" x14ac:dyDescent="0.25">
      <c r="A14" s="813" t="s">
        <v>19</v>
      </c>
      <c r="B14" s="813"/>
      <c r="C14" s="171"/>
      <c r="D14" s="172">
        <f t="shared" si="0"/>
        <v>0</v>
      </c>
      <c r="E14" s="171"/>
      <c r="F14" s="172">
        <f t="shared" si="0"/>
        <v>0</v>
      </c>
      <c r="G14" s="171"/>
      <c r="H14" s="172">
        <f t="shared" si="0"/>
        <v>0</v>
      </c>
      <c r="I14" s="171"/>
      <c r="J14" s="172">
        <f t="shared" si="0"/>
        <v>0</v>
      </c>
      <c r="K14" s="171"/>
      <c r="L14" s="172">
        <f t="shared" si="0"/>
        <v>0</v>
      </c>
      <c r="M14" s="171"/>
      <c r="N14" s="172">
        <f t="shared" si="0"/>
        <v>0</v>
      </c>
      <c r="O14" s="171"/>
      <c r="P14" s="172">
        <f t="shared" si="0"/>
        <v>0</v>
      </c>
      <c r="Q14" s="173"/>
      <c r="R14" s="172">
        <f t="shared" si="0"/>
        <v>0</v>
      </c>
      <c r="S14" s="173"/>
      <c r="T14" s="172">
        <f t="shared" si="1"/>
        <v>0</v>
      </c>
      <c r="U14" s="173"/>
      <c r="V14" s="172">
        <f t="shared" si="1"/>
        <v>0</v>
      </c>
      <c r="W14" s="173"/>
      <c r="X14" s="172">
        <f t="shared" si="1"/>
        <v>0</v>
      </c>
      <c r="Y14" s="173"/>
      <c r="Z14" s="172">
        <f t="shared" si="1"/>
        <v>0</v>
      </c>
      <c r="AA14" s="173"/>
      <c r="AB14" s="172">
        <f t="shared" si="1"/>
        <v>0</v>
      </c>
      <c r="AC14" s="173"/>
      <c r="AD14" s="172">
        <f t="shared" si="1"/>
        <v>0</v>
      </c>
      <c r="AE14" s="174"/>
      <c r="AF14" s="172">
        <f t="shared" si="1"/>
        <v>0</v>
      </c>
      <c r="AG14" s="174"/>
      <c r="AH14" s="172">
        <f t="shared" si="1"/>
        <v>0</v>
      </c>
      <c r="AI14" s="174"/>
      <c r="AJ14" s="172">
        <f t="shared" si="2"/>
        <v>0</v>
      </c>
      <c r="AK14" s="174"/>
      <c r="AL14" s="172">
        <f t="shared" si="2"/>
        <v>0</v>
      </c>
      <c r="AM14" s="174"/>
      <c r="AN14" s="172">
        <f t="shared" si="2"/>
        <v>0</v>
      </c>
      <c r="AO14" s="174"/>
      <c r="AP14" s="172">
        <f t="shared" si="2"/>
        <v>0</v>
      </c>
      <c r="AQ14" s="174"/>
      <c r="AR14" s="172">
        <f t="shared" si="2"/>
        <v>0</v>
      </c>
      <c r="AS14" s="304"/>
      <c r="AT14" s="172">
        <f t="shared" si="2"/>
        <v>0</v>
      </c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</row>
    <row r="15" spans="1:149" s="61" customFormat="1" ht="32.1" customHeight="1" x14ac:dyDescent="0.25">
      <c r="A15" s="811" t="s">
        <v>86</v>
      </c>
      <c r="B15" s="812"/>
      <c r="C15" s="171"/>
      <c r="D15" s="172">
        <f t="shared" si="0"/>
        <v>0</v>
      </c>
      <c r="E15" s="171">
        <v>0.6875</v>
      </c>
      <c r="F15" s="172">
        <f t="shared" si="0"/>
        <v>0.6875</v>
      </c>
      <c r="G15" s="171">
        <v>0.25</v>
      </c>
      <c r="H15" s="172">
        <f t="shared" si="0"/>
        <v>0.25</v>
      </c>
      <c r="I15" s="171"/>
      <c r="J15" s="172">
        <f t="shared" si="0"/>
        <v>0</v>
      </c>
      <c r="K15" s="171"/>
      <c r="L15" s="172">
        <f t="shared" si="0"/>
        <v>0</v>
      </c>
      <c r="M15" s="171"/>
      <c r="N15" s="172">
        <f t="shared" si="0"/>
        <v>0</v>
      </c>
      <c r="O15" s="171"/>
      <c r="P15" s="172">
        <f t="shared" si="0"/>
        <v>0</v>
      </c>
      <c r="Q15" s="173"/>
      <c r="R15" s="172">
        <f t="shared" si="0"/>
        <v>0</v>
      </c>
      <c r="S15" s="173"/>
      <c r="T15" s="172">
        <f t="shared" si="1"/>
        <v>0</v>
      </c>
      <c r="U15" s="173"/>
      <c r="V15" s="172">
        <f t="shared" si="1"/>
        <v>0</v>
      </c>
      <c r="W15" s="173"/>
      <c r="X15" s="172">
        <f t="shared" si="1"/>
        <v>0</v>
      </c>
      <c r="Y15" s="173"/>
      <c r="Z15" s="172">
        <f t="shared" si="1"/>
        <v>0</v>
      </c>
      <c r="AA15" s="173"/>
      <c r="AB15" s="172">
        <f t="shared" si="1"/>
        <v>0</v>
      </c>
      <c r="AC15" s="173"/>
      <c r="AD15" s="172">
        <f t="shared" si="1"/>
        <v>0</v>
      </c>
      <c r="AE15" s="174"/>
      <c r="AF15" s="172">
        <f t="shared" si="1"/>
        <v>0</v>
      </c>
      <c r="AG15" s="174"/>
      <c r="AH15" s="172">
        <f t="shared" si="1"/>
        <v>0</v>
      </c>
      <c r="AI15" s="174"/>
      <c r="AJ15" s="172">
        <f t="shared" si="2"/>
        <v>0</v>
      </c>
      <c r="AK15" s="174"/>
      <c r="AL15" s="172">
        <f t="shared" si="2"/>
        <v>0</v>
      </c>
      <c r="AM15" s="174"/>
      <c r="AN15" s="172">
        <f t="shared" si="2"/>
        <v>0</v>
      </c>
      <c r="AO15" s="174"/>
      <c r="AP15" s="172">
        <f t="shared" si="2"/>
        <v>0</v>
      </c>
      <c r="AQ15" s="174"/>
      <c r="AR15" s="172">
        <f t="shared" si="2"/>
        <v>0</v>
      </c>
      <c r="AS15" s="304"/>
      <c r="AT15" s="172">
        <f t="shared" si="2"/>
        <v>0</v>
      </c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</row>
    <row r="16" spans="1:149" s="61" customFormat="1" ht="32.1" customHeight="1" x14ac:dyDescent="0.25">
      <c r="A16" s="328" t="s">
        <v>24</v>
      </c>
      <c r="B16" s="329"/>
      <c r="C16" s="352">
        <f>IF(C17&lt;0,C17+24,C17)</f>
        <v>0</v>
      </c>
      <c r="D16" s="257"/>
      <c r="E16" s="352">
        <f>IF(E17&lt;0,E17+24,E17)</f>
        <v>0.33333333333333331</v>
      </c>
      <c r="F16" s="257"/>
      <c r="G16" s="352">
        <f>IF(G17&lt;0,G17+24,G17)</f>
        <v>23.5</v>
      </c>
      <c r="H16" s="257"/>
      <c r="I16" s="352">
        <f>IF(I17&lt;0,I17+24,I17)</f>
        <v>0</v>
      </c>
      <c r="J16" s="257"/>
      <c r="K16" s="352">
        <f>IF(K17&lt;0,K17+24,K17)</f>
        <v>0</v>
      </c>
      <c r="L16" s="257"/>
      <c r="M16" s="352">
        <f>IF(M17&lt;0,M17+24,M17)</f>
        <v>0</v>
      </c>
      <c r="N16" s="257"/>
      <c r="O16" s="352">
        <f>IF(O17&lt;0,O17+24,O17)</f>
        <v>0</v>
      </c>
      <c r="P16" s="257"/>
      <c r="Q16" s="286">
        <f>IF(Q17&lt;0,Q17+24,Q17)</f>
        <v>0</v>
      </c>
      <c r="R16" s="257"/>
      <c r="S16" s="286">
        <f>IF(S17&lt;0,S17+24,S17)</f>
        <v>0</v>
      </c>
      <c r="T16" s="257"/>
      <c r="U16" s="286">
        <f>IF(U17&lt;0,U17+24,U17)</f>
        <v>0</v>
      </c>
      <c r="V16" s="257"/>
      <c r="W16" s="286">
        <f>IF(W17&lt;0,W17+24,W17)</f>
        <v>0</v>
      </c>
      <c r="X16" s="257"/>
      <c r="Y16" s="286">
        <f>IF(Y17&lt;0,Y17+24,Y17)</f>
        <v>0</v>
      </c>
      <c r="Z16" s="257"/>
      <c r="AA16" s="286">
        <f>IF(AA17&lt;0,AA17+24,AA17)</f>
        <v>0</v>
      </c>
      <c r="AB16" s="257"/>
      <c r="AC16" s="286">
        <f>IF(AC17&lt;0,AC17+24,AC17)</f>
        <v>0</v>
      </c>
      <c r="AD16" s="257"/>
      <c r="AE16" s="287">
        <f>IF(AE17&lt;0,AE17+24,AE17)</f>
        <v>0</v>
      </c>
      <c r="AF16" s="257"/>
      <c r="AG16" s="287">
        <f>IF(AG17&lt;0,AG17+24,AG17)</f>
        <v>0</v>
      </c>
      <c r="AH16" s="257"/>
      <c r="AI16" s="287">
        <f>IF(AI17&lt;0,AI17+24,AI17)</f>
        <v>0</v>
      </c>
      <c r="AJ16" s="257"/>
      <c r="AK16" s="287">
        <f>IF(AK17&lt;0,AK17+24,AK17)</f>
        <v>0</v>
      </c>
      <c r="AL16" s="257"/>
      <c r="AM16" s="287">
        <f>IF(AM17&lt;0,AM17+24,AM17)</f>
        <v>0</v>
      </c>
      <c r="AN16" s="257"/>
      <c r="AO16" s="287">
        <f>IF(AO17&lt;0,AO17+24,AO17)</f>
        <v>0</v>
      </c>
      <c r="AP16" s="257"/>
      <c r="AQ16" s="287">
        <f>IF(AQ17&lt;0,AQ17+24,AQ17)</f>
        <v>0</v>
      </c>
      <c r="AR16" s="257"/>
      <c r="AS16" s="353">
        <f>IF(AS17&lt;0,AS17+24,AS17)</f>
        <v>0</v>
      </c>
      <c r="AT16" s="257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</row>
    <row r="17" spans="1:149" s="267" customFormat="1" ht="32.1" customHeight="1" x14ac:dyDescent="0.25">
      <c r="A17" s="814" t="s">
        <v>24</v>
      </c>
      <c r="B17" s="814"/>
      <c r="C17" s="265">
        <f t="shared" ref="C17:AT17" si="3">(C15-C8)-(C10-C9)-(C12-C11)-(C14-C13)</f>
        <v>0</v>
      </c>
      <c r="D17" s="266">
        <f t="shared" si="3"/>
        <v>0</v>
      </c>
      <c r="E17" s="265">
        <f t="shared" si="3"/>
        <v>0.33333333333333331</v>
      </c>
      <c r="F17" s="266">
        <f t="shared" si="3"/>
        <v>0.33333333333333331</v>
      </c>
      <c r="G17" s="265">
        <f t="shared" si="3"/>
        <v>-0.5</v>
      </c>
      <c r="H17" s="266">
        <f t="shared" si="3"/>
        <v>-0.5</v>
      </c>
      <c r="I17" s="265">
        <f t="shared" si="3"/>
        <v>0</v>
      </c>
      <c r="J17" s="266">
        <f t="shared" si="3"/>
        <v>0</v>
      </c>
      <c r="K17" s="265">
        <f t="shared" si="3"/>
        <v>0</v>
      </c>
      <c r="L17" s="266">
        <f t="shared" si="3"/>
        <v>0</v>
      </c>
      <c r="M17" s="265">
        <f t="shared" si="3"/>
        <v>0</v>
      </c>
      <c r="N17" s="266">
        <f t="shared" si="3"/>
        <v>0</v>
      </c>
      <c r="O17" s="265">
        <f t="shared" si="3"/>
        <v>0</v>
      </c>
      <c r="P17" s="266">
        <f t="shared" si="3"/>
        <v>0</v>
      </c>
      <c r="Q17" s="265">
        <f t="shared" si="3"/>
        <v>0</v>
      </c>
      <c r="R17" s="266">
        <f t="shared" si="3"/>
        <v>0</v>
      </c>
      <c r="S17" s="265">
        <f t="shared" si="3"/>
        <v>0</v>
      </c>
      <c r="T17" s="266">
        <f t="shared" si="3"/>
        <v>0</v>
      </c>
      <c r="U17" s="265">
        <f t="shared" si="3"/>
        <v>0</v>
      </c>
      <c r="V17" s="266">
        <f t="shared" si="3"/>
        <v>0</v>
      </c>
      <c r="W17" s="265">
        <f t="shared" si="3"/>
        <v>0</v>
      </c>
      <c r="X17" s="266">
        <f t="shared" si="3"/>
        <v>0</v>
      </c>
      <c r="Y17" s="265">
        <f t="shared" si="3"/>
        <v>0</v>
      </c>
      <c r="Z17" s="266">
        <f t="shared" si="3"/>
        <v>0</v>
      </c>
      <c r="AA17" s="265">
        <f t="shared" si="3"/>
        <v>0</v>
      </c>
      <c r="AB17" s="266">
        <f t="shared" si="3"/>
        <v>0</v>
      </c>
      <c r="AC17" s="265">
        <f t="shared" si="3"/>
        <v>0</v>
      </c>
      <c r="AD17" s="266">
        <f t="shared" si="3"/>
        <v>0</v>
      </c>
      <c r="AE17" s="265">
        <f t="shared" si="3"/>
        <v>0</v>
      </c>
      <c r="AF17" s="266">
        <f t="shared" si="3"/>
        <v>0</v>
      </c>
      <c r="AG17" s="265">
        <f t="shared" si="3"/>
        <v>0</v>
      </c>
      <c r="AH17" s="266">
        <f t="shared" si="3"/>
        <v>0</v>
      </c>
      <c r="AI17" s="265">
        <f t="shared" si="3"/>
        <v>0</v>
      </c>
      <c r="AJ17" s="266">
        <f t="shared" si="3"/>
        <v>0</v>
      </c>
      <c r="AK17" s="265">
        <f t="shared" si="3"/>
        <v>0</v>
      </c>
      <c r="AL17" s="266">
        <f t="shared" si="3"/>
        <v>0</v>
      </c>
      <c r="AM17" s="265">
        <f t="shared" si="3"/>
        <v>0</v>
      </c>
      <c r="AN17" s="266">
        <f t="shared" si="3"/>
        <v>0</v>
      </c>
      <c r="AO17" s="265">
        <f t="shared" si="3"/>
        <v>0</v>
      </c>
      <c r="AP17" s="266">
        <f t="shared" si="3"/>
        <v>0</v>
      </c>
      <c r="AQ17" s="265">
        <f t="shared" si="3"/>
        <v>0</v>
      </c>
      <c r="AR17" s="266">
        <f t="shared" si="3"/>
        <v>0</v>
      </c>
      <c r="AS17" s="265">
        <f t="shared" si="3"/>
        <v>0</v>
      </c>
      <c r="AT17" s="266">
        <f t="shared" si="3"/>
        <v>0</v>
      </c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281"/>
      <c r="CL17" s="281"/>
      <c r="CM17" s="281"/>
      <c r="CN17" s="281"/>
      <c r="CO17" s="281"/>
      <c r="CP17" s="281"/>
      <c r="CQ17" s="281"/>
      <c r="CR17" s="281"/>
      <c r="CS17" s="281"/>
      <c r="CT17" s="281"/>
      <c r="CU17" s="281"/>
      <c r="CV17" s="281"/>
      <c r="CW17" s="281"/>
      <c r="CX17" s="281"/>
      <c r="CY17" s="281"/>
      <c r="CZ17" s="281"/>
      <c r="DA17" s="281"/>
      <c r="DB17" s="281"/>
      <c r="DC17" s="281"/>
      <c r="DD17" s="281"/>
      <c r="DE17" s="281"/>
      <c r="DF17" s="281"/>
      <c r="DG17" s="281"/>
      <c r="DH17" s="281"/>
      <c r="DI17" s="281"/>
      <c r="DJ17" s="281"/>
      <c r="DK17" s="281"/>
      <c r="DL17" s="281"/>
      <c r="DM17" s="281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1"/>
      <c r="DY17" s="281"/>
      <c r="DZ17" s="281"/>
      <c r="EA17" s="281"/>
      <c r="EB17" s="281"/>
      <c r="EC17" s="281"/>
      <c r="ED17" s="281"/>
      <c r="EE17" s="281"/>
      <c r="EF17" s="281"/>
      <c r="EG17" s="281"/>
      <c r="EH17" s="281"/>
      <c r="EI17" s="281"/>
      <c r="EJ17" s="281"/>
      <c r="EK17" s="281"/>
      <c r="EL17" s="281"/>
      <c r="EM17" s="281"/>
      <c r="EN17" s="281"/>
      <c r="EO17" s="281"/>
      <c r="EP17" s="281"/>
      <c r="EQ17" s="281"/>
      <c r="ER17" s="281"/>
      <c r="ES17" s="281"/>
    </row>
    <row r="18" spans="1:149" s="61" customFormat="1" ht="32.1" customHeight="1" x14ac:dyDescent="0.25">
      <c r="A18" s="813" t="s">
        <v>96</v>
      </c>
      <c r="B18" s="813"/>
      <c r="C18" s="175">
        <f>IF(D18&lt;0,D18+24,D18)</f>
        <v>0</v>
      </c>
      <c r="D18" s="176">
        <f>((D15-D8)-(D10-D9)-(D12-D11)-(D14-D13))*24</f>
        <v>0</v>
      </c>
      <c r="E18" s="175">
        <f>IF(F18&lt;0,F18+24,F18)</f>
        <v>8</v>
      </c>
      <c r="F18" s="176">
        <f>((F15-F8)-(F10-F9)-(F12-F11)-(F14-F13))*24</f>
        <v>8</v>
      </c>
      <c r="G18" s="175">
        <f>IF(H18&lt;0,H18+24,H18)</f>
        <v>12</v>
      </c>
      <c r="H18" s="176">
        <f>((H15-H8)-(H10-H9)-(H12-H11)-(H14-H13))*24</f>
        <v>-12</v>
      </c>
      <c r="I18" s="175">
        <f>IF(J18&lt;0,J18+24,J18)</f>
        <v>0</v>
      </c>
      <c r="J18" s="176">
        <f>((J15-J8)-(J10-J9)-(J12-J11)-(J14-J13))*24</f>
        <v>0</v>
      </c>
      <c r="K18" s="175">
        <f>IF(L18&lt;0,L18+24,L18)</f>
        <v>0</v>
      </c>
      <c r="L18" s="176">
        <f>((L15-L8)-(L10-L9)-(L12-L11)-(L14-L13))*24</f>
        <v>0</v>
      </c>
      <c r="M18" s="175">
        <f>IF(N18&lt;0,N18+24,N18)</f>
        <v>0</v>
      </c>
      <c r="N18" s="176">
        <f>((N15-N8)-(N10-N9)-(N12-N11)-(N14-N13))*24</f>
        <v>0</v>
      </c>
      <c r="O18" s="175">
        <f>IF(P18&lt;0,P18+24,P18)</f>
        <v>0</v>
      </c>
      <c r="P18" s="176">
        <f>((P15-P8)-(P10-P9)-(P12-P11)-(P14-P13))*24</f>
        <v>0</v>
      </c>
      <c r="Q18" s="175">
        <f>IF(R18&lt;0,R18+24,R18)</f>
        <v>0</v>
      </c>
      <c r="R18" s="176">
        <f>((R15-R8)-(R10-R9)-(R12-R11)-(R14-R13))*24</f>
        <v>0</v>
      </c>
      <c r="S18" s="175">
        <f>IF(T18&lt;0,T18+24,T18)</f>
        <v>0</v>
      </c>
      <c r="T18" s="176">
        <f>((T15-T8)-(T10-T9)-(T12-T11)-(T14-T13))*24</f>
        <v>0</v>
      </c>
      <c r="U18" s="175">
        <f>IF(V18&lt;0,V18+24,V18)</f>
        <v>0</v>
      </c>
      <c r="V18" s="176">
        <f>((V15-V8)-(V10-V9)-(V12-V11)-(V14-V13))*24</f>
        <v>0</v>
      </c>
      <c r="W18" s="175">
        <f>IF(X18&lt;0,X18+24,X18)</f>
        <v>0</v>
      </c>
      <c r="X18" s="176">
        <f>((X15-X8)-(X10-X9)-(X12-X11)-(X14-X13))*24</f>
        <v>0</v>
      </c>
      <c r="Y18" s="175">
        <f>IF(Z18&lt;0,Z18+24,Z18)</f>
        <v>0</v>
      </c>
      <c r="Z18" s="176">
        <f>((Z15-Z8)-(Z10-Z9)-(Z12-Z11)-(Z14-Z13))*24</f>
        <v>0</v>
      </c>
      <c r="AA18" s="175">
        <f>IF(AB18&lt;0,AB18+24,AB18)</f>
        <v>0</v>
      </c>
      <c r="AB18" s="176">
        <f>((AB15-AB8)-(AB10-AB9)-(AB12-AB11)-(AB14-AB13))*24</f>
        <v>0</v>
      </c>
      <c r="AC18" s="175">
        <f>IF(AD18&lt;0,AD18+24,AD18)</f>
        <v>0</v>
      </c>
      <c r="AD18" s="176">
        <f>((AD15-AD8)-(AD10-AD9)-(AD12-AD11)-(AD14-AD13))*24</f>
        <v>0</v>
      </c>
      <c r="AE18" s="175">
        <f>IF(AF18&lt;0,AF18+24,AF18)</f>
        <v>0</v>
      </c>
      <c r="AF18" s="176">
        <f>((AF15-AF8)-(AF10-AF9)-(AF12-AF11)-(AF14-AF13))*24</f>
        <v>0</v>
      </c>
      <c r="AG18" s="175">
        <f>IF(AH18&lt;0,AH18+24,AH18)</f>
        <v>0</v>
      </c>
      <c r="AH18" s="176">
        <f>((AH15-AH8)-(AH10-AH9)-(AH12-AH11)-(AH14-AH13))*24</f>
        <v>0</v>
      </c>
      <c r="AI18" s="175">
        <f>IF(AJ18&lt;0,AJ18+24,AJ18)</f>
        <v>0</v>
      </c>
      <c r="AJ18" s="176">
        <f>((AJ15-AJ8)-(AJ10-AJ9)-(AJ12-AJ11)-(AJ14-AJ13))*24</f>
        <v>0</v>
      </c>
      <c r="AK18" s="288">
        <f>IF(AL18&lt;0,AL18+24,AL18)</f>
        <v>0</v>
      </c>
      <c r="AL18" s="176">
        <f>((AL15-AL8)-(AL10-AL9)-(AL12-AL11)-(AL14-AL13))*24</f>
        <v>0</v>
      </c>
      <c r="AM18" s="175">
        <f>IF(AN18&lt;0,AN18+24,AN18)</f>
        <v>0</v>
      </c>
      <c r="AN18" s="176">
        <f>((AN15-AN8)-(AN10-AN9)-(AN12-AN11)-(AN14-AN13))*24</f>
        <v>0</v>
      </c>
      <c r="AO18" s="175">
        <f>IF(AP18&lt;0,AP18+24,AP18)</f>
        <v>0</v>
      </c>
      <c r="AP18" s="176">
        <f>((AP15-AP8)-(AP10-AP9)-(AP12-AP11)-(AP14-AP13))*24</f>
        <v>0</v>
      </c>
      <c r="AQ18" s="175">
        <f>IF(AR18&lt;0,AR18+24,AR18)</f>
        <v>0</v>
      </c>
      <c r="AR18" s="176">
        <f>((AR15-AR8)-(AR10-AR9)-(AR12-AR11)-(AR14-AR13))*24</f>
        <v>0</v>
      </c>
      <c r="AS18" s="175">
        <f>IF(AT18&lt;0,AT18+24,AT18)</f>
        <v>0</v>
      </c>
      <c r="AT18" s="176">
        <f>((AT15-AT8)-(AT10-AT9)-(AT12-AT11)-(AT14-AT13))*24</f>
        <v>0</v>
      </c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281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281"/>
      <c r="BW18" s="281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1"/>
      <c r="CI18" s="281"/>
      <c r="CJ18" s="281"/>
      <c r="CK18" s="281"/>
      <c r="CL18" s="281"/>
      <c r="CM18" s="281"/>
      <c r="CN18" s="281"/>
      <c r="CO18" s="281"/>
      <c r="CP18" s="281"/>
      <c r="CQ18" s="281"/>
      <c r="CR18" s="281"/>
      <c r="CS18" s="281"/>
      <c r="CT18" s="281"/>
      <c r="CU18" s="281"/>
      <c r="CV18" s="281"/>
      <c r="CW18" s="281"/>
      <c r="CX18" s="281"/>
      <c r="CY18" s="281"/>
      <c r="CZ18" s="281"/>
      <c r="DA18" s="281"/>
      <c r="DB18" s="281"/>
      <c r="DC18" s="281"/>
      <c r="DD18" s="281"/>
      <c r="DE18" s="281"/>
      <c r="DF18" s="281"/>
      <c r="DG18" s="281"/>
      <c r="DH18" s="281"/>
      <c r="DI18" s="281"/>
      <c r="DJ18" s="281"/>
      <c r="DK18" s="281"/>
      <c r="DL18" s="281"/>
      <c r="DM18" s="281"/>
      <c r="DN18" s="281"/>
      <c r="DO18" s="281"/>
      <c r="DP18" s="281"/>
      <c r="DQ18" s="281"/>
      <c r="DR18" s="281"/>
      <c r="DS18" s="281"/>
      <c r="DT18" s="281"/>
      <c r="DU18" s="281"/>
      <c r="DV18" s="281"/>
      <c r="DW18" s="281"/>
      <c r="DX18" s="281"/>
      <c r="DY18" s="281"/>
      <c r="DZ18" s="281"/>
      <c r="EA18" s="281"/>
      <c r="EB18" s="281"/>
      <c r="EC18" s="281"/>
      <c r="ED18" s="281"/>
      <c r="EE18" s="281"/>
      <c r="EF18" s="281"/>
      <c r="EG18" s="281"/>
      <c r="EH18" s="281"/>
      <c r="EI18" s="281"/>
      <c r="EJ18" s="281"/>
      <c r="EK18" s="281"/>
      <c r="EL18" s="281"/>
      <c r="EM18" s="281"/>
      <c r="EN18" s="281"/>
      <c r="EO18" s="281"/>
      <c r="EP18" s="281"/>
      <c r="EQ18" s="281"/>
      <c r="ER18" s="281"/>
      <c r="ES18" s="281"/>
    </row>
    <row r="19" spans="1:149" s="272" customFormat="1" ht="32.1" customHeight="1" thickBot="1" x14ac:dyDescent="0.3">
      <c r="A19" s="829"/>
      <c r="B19" s="830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7">
        <f>IF(N20&gt;40,N20-40,0)</f>
        <v>0</v>
      </c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8">
        <f>IF(AB20&gt;40,AB20-40,0)</f>
        <v>0</v>
      </c>
      <c r="AD19" s="356"/>
      <c r="AE19" s="356"/>
      <c r="AF19" s="356"/>
      <c r="AG19" s="356"/>
      <c r="AH19" s="356"/>
      <c r="AI19" s="356"/>
      <c r="AJ19" s="356"/>
      <c r="AK19" s="356"/>
      <c r="AL19" s="356"/>
      <c r="AM19" s="356"/>
      <c r="AN19" s="356"/>
      <c r="AO19" s="356"/>
      <c r="AP19" s="356"/>
      <c r="AQ19" s="358">
        <f>IF(AP20&gt;40,AP20-40,0)</f>
        <v>0</v>
      </c>
      <c r="AR19" s="356"/>
      <c r="AS19" s="356"/>
      <c r="AT19" s="356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</row>
    <row r="20" spans="1:149" s="10" customFormat="1" ht="39" customHeight="1" thickBot="1" x14ac:dyDescent="0.3">
      <c r="A20" s="283" t="s">
        <v>26</v>
      </c>
      <c r="B20" s="185"/>
      <c r="C20" s="177"/>
      <c r="D20" s="269"/>
      <c r="E20" s="178"/>
      <c r="F20" s="269"/>
      <c r="G20" s="178"/>
      <c r="H20" s="269"/>
      <c r="I20" s="178"/>
      <c r="J20" s="269"/>
      <c r="K20" s="178"/>
      <c r="L20" s="269"/>
      <c r="M20" s="179" t="s">
        <v>27</v>
      </c>
      <c r="N20" s="264">
        <f>SUM(C18+E18+G18+I18+K18+M18+O18)</f>
        <v>20</v>
      </c>
      <c r="O20" s="204">
        <f>N20/24</f>
        <v>0.83333333333333337</v>
      </c>
      <c r="P20" s="284"/>
      <c r="Q20" s="285"/>
      <c r="R20" s="269"/>
      <c r="S20" s="178"/>
      <c r="T20" s="269"/>
      <c r="U20" s="178"/>
      <c r="V20" s="269"/>
      <c r="W20" s="178"/>
      <c r="X20" s="269"/>
      <c r="Y20" s="178"/>
      <c r="Z20" s="269"/>
      <c r="AA20" s="181" t="s">
        <v>27</v>
      </c>
      <c r="AB20" s="264">
        <f>SUM(Q18,S18,U18,W18,Y18,AA18,AC18)</f>
        <v>0</v>
      </c>
      <c r="AC20" s="205">
        <f>AB20/24</f>
        <v>0</v>
      </c>
      <c r="AD20" s="264"/>
      <c r="AE20" s="178"/>
      <c r="AF20" s="269"/>
      <c r="AG20" s="178"/>
      <c r="AH20" s="269"/>
      <c r="AI20" s="178"/>
      <c r="AJ20" s="269"/>
      <c r="AK20" s="178"/>
      <c r="AL20" s="269"/>
      <c r="AM20" s="178"/>
      <c r="AN20" s="269"/>
      <c r="AO20" s="182" t="s">
        <v>27</v>
      </c>
      <c r="AP20" s="274">
        <f>SUM(AE18,AG18,AI18,AK18,AM18,AO18,AQ18)</f>
        <v>0</v>
      </c>
      <c r="AQ20" s="316">
        <f>AP20/24</f>
        <v>0</v>
      </c>
      <c r="AR20" s="305">
        <f>AS18</f>
        <v>0</v>
      </c>
      <c r="AS20" s="302">
        <f>AR20/24</f>
        <v>0</v>
      </c>
      <c r="AT20" s="273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</row>
    <row r="21" spans="1:149" s="6" customFormat="1" ht="32.1" customHeight="1" x14ac:dyDescent="0.25">
      <c r="A21" s="815" t="s">
        <v>28</v>
      </c>
      <c r="B21" s="816"/>
      <c r="C21" s="183">
        <f>IF(C22&gt;0,C18,0)</f>
        <v>0</v>
      </c>
      <c r="D21" s="270"/>
      <c r="E21" s="183">
        <f t="shared" ref="E21:AT21" si="4">IF(E22&gt;0,E18,0)</f>
        <v>0</v>
      </c>
      <c r="F21" s="270"/>
      <c r="G21" s="183">
        <f t="shared" si="4"/>
        <v>0</v>
      </c>
      <c r="H21" s="270"/>
      <c r="I21" s="183">
        <f t="shared" si="4"/>
        <v>0</v>
      </c>
      <c r="J21" s="270"/>
      <c r="K21" s="183">
        <f t="shared" si="4"/>
        <v>0</v>
      </c>
      <c r="L21" s="270"/>
      <c r="M21" s="183">
        <f t="shared" si="4"/>
        <v>0</v>
      </c>
      <c r="N21" s="270"/>
      <c r="O21" s="183">
        <f t="shared" si="4"/>
        <v>0</v>
      </c>
      <c r="P21" s="270"/>
      <c r="Q21" s="183">
        <f t="shared" si="4"/>
        <v>0</v>
      </c>
      <c r="R21" s="270"/>
      <c r="S21" s="183">
        <f>IF(S22&gt;0,S18,0)</f>
        <v>0</v>
      </c>
      <c r="T21" s="270"/>
      <c r="U21" s="183">
        <f t="shared" si="4"/>
        <v>0</v>
      </c>
      <c r="V21" s="270"/>
      <c r="W21" s="183">
        <f t="shared" si="4"/>
        <v>0</v>
      </c>
      <c r="X21" s="270"/>
      <c r="Y21" s="183">
        <f t="shared" si="4"/>
        <v>0</v>
      </c>
      <c r="Z21" s="270"/>
      <c r="AA21" s="183">
        <f t="shared" si="4"/>
        <v>0</v>
      </c>
      <c r="AB21" s="270"/>
      <c r="AC21" s="183">
        <f t="shared" si="4"/>
        <v>0</v>
      </c>
      <c r="AD21" s="270"/>
      <c r="AE21" s="183">
        <f t="shared" si="4"/>
        <v>0</v>
      </c>
      <c r="AF21" s="270"/>
      <c r="AG21" s="183">
        <f t="shared" si="4"/>
        <v>0</v>
      </c>
      <c r="AH21" s="270"/>
      <c r="AI21" s="183">
        <f t="shared" si="4"/>
        <v>0</v>
      </c>
      <c r="AJ21" s="270"/>
      <c r="AK21" s="183">
        <f t="shared" si="4"/>
        <v>0</v>
      </c>
      <c r="AL21" s="270"/>
      <c r="AM21" s="183">
        <f t="shared" si="4"/>
        <v>0</v>
      </c>
      <c r="AN21" s="270"/>
      <c r="AO21" s="183">
        <f t="shared" si="4"/>
        <v>0</v>
      </c>
      <c r="AP21" s="270"/>
      <c r="AQ21" s="183">
        <f t="shared" si="4"/>
        <v>0</v>
      </c>
      <c r="AR21" s="270"/>
      <c r="AS21" s="307">
        <f t="shared" si="4"/>
        <v>0</v>
      </c>
      <c r="AT21" s="270">
        <f t="shared" si="4"/>
        <v>0</v>
      </c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78"/>
      <c r="CI21" s="278"/>
      <c r="CJ21" s="278"/>
      <c r="CK21" s="278"/>
      <c r="CL21" s="278"/>
      <c r="CM21" s="278"/>
      <c r="CN21" s="278"/>
      <c r="CO21" s="278"/>
      <c r="CP21" s="278"/>
      <c r="CQ21" s="278"/>
      <c r="CR21" s="278"/>
      <c r="CS21" s="278"/>
      <c r="CT21" s="278"/>
      <c r="CU21" s="278"/>
      <c r="CV21" s="278"/>
      <c r="CW21" s="278"/>
      <c r="CX21" s="278"/>
      <c r="CY21" s="278"/>
      <c r="CZ21" s="278"/>
      <c r="DA21" s="278"/>
      <c r="DB21" s="278"/>
      <c r="DC21" s="278"/>
      <c r="DD21" s="278"/>
      <c r="DE21" s="278"/>
      <c r="DF21" s="278"/>
      <c r="DG21" s="278"/>
      <c r="DH21" s="278"/>
      <c r="DI21" s="278"/>
      <c r="DJ21" s="278"/>
      <c r="DK21" s="278"/>
      <c r="DL21" s="278"/>
      <c r="DM21" s="278"/>
      <c r="DN21" s="278"/>
      <c r="DO21" s="278"/>
      <c r="DP21" s="278"/>
      <c r="DQ21" s="278"/>
      <c r="DR21" s="278"/>
      <c r="DS21" s="278"/>
      <c r="DT21" s="278"/>
      <c r="DU21" s="278"/>
      <c r="DV21" s="278"/>
      <c r="DW21" s="278"/>
      <c r="DX21" s="278"/>
      <c r="DY21" s="278"/>
      <c r="DZ21" s="278"/>
      <c r="EA21" s="278"/>
      <c r="EB21" s="278"/>
      <c r="EC21" s="278"/>
      <c r="ED21" s="278"/>
      <c r="EE21" s="278"/>
      <c r="EF21" s="278"/>
      <c r="EG21" s="278"/>
      <c r="EH21" s="278"/>
      <c r="EI21" s="278"/>
      <c r="EJ21" s="278"/>
      <c r="EK21" s="278"/>
      <c r="EL21" s="278"/>
      <c r="EM21" s="278"/>
      <c r="EN21" s="278"/>
      <c r="EO21" s="278"/>
      <c r="EP21" s="278"/>
      <c r="EQ21" s="278"/>
      <c r="ER21" s="278"/>
      <c r="ES21" s="278"/>
    </row>
    <row r="22" spans="1:149" s="6" customFormat="1" ht="32.1" customHeight="1" x14ac:dyDescent="0.25">
      <c r="A22" s="798" t="s">
        <v>29</v>
      </c>
      <c r="B22" s="799"/>
      <c r="C22" s="184">
        <f>IF(C5="Yes",8,0)</f>
        <v>0</v>
      </c>
      <c r="D22" s="271"/>
      <c r="E22" s="184">
        <f>IF(E5="Yes",8,0)</f>
        <v>0</v>
      </c>
      <c r="F22" s="271"/>
      <c r="G22" s="184">
        <f>IF(G5="Yes",8,0)</f>
        <v>0</v>
      </c>
      <c r="H22" s="271"/>
      <c r="I22" s="184">
        <f>IF(I5="Yes",8,0)</f>
        <v>0</v>
      </c>
      <c r="J22" s="271"/>
      <c r="K22" s="184">
        <f>IF(K5="Yes",8,0)</f>
        <v>0</v>
      </c>
      <c r="L22" s="271"/>
      <c r="M22" s="184">
        <f>IF(M5="Yes",8,0)</f>
        <v>0</v>
      </c>
      <c r="N22" s="271"/>
      <c r="O22" s="184">
        <f>IF(O5="Yes",8,0)</f>
        <v>0</v>
      </c>
      <c r="P22" s="271"/>
      <c r="Q22" s="184">
        <f>IF(Q5="Yes",8,0)</f>
        <v>0</v>
      </c>
      <c r="R22" s="271"/>
      <c r="S22" s="184">
        <f>IF(S5="Yes",8,0)</f>
        <v>0</v>
      </c>
      <c r="T22" s="271"/>
      <c r="U22" s="184">
        <f>IF(U5="Yes",8,0)</f>
        <v>0</v>
      </c>
      <c r="V22" s="271"/>
      <c r="W22" s="184">
        <f>IF(W5="Yes",8,0)</f>
        <v>0</v>
      </c>
      <c r="X22" s="271"/>
      <c r="Y22" s="184">
        <f>IF(Y5="Yes",8,0)</f>
        <v>0</v>
      </c>
      <c r="Z22" s="271"/>
      <c r="AA22" s="184">
        <f>IF(AA5="Yes",8,0)</f>
        <v>0</v>
      </c>
      <c r="AB22" s="271"/>
      <c r="AC22" s="184">
        <f>IF(AC5="Yes",8,0)</f>
        <v>0</v>
      </c>
      <c r="AD22" s="271"/>
      <c r="AE22" s="184">
        <f>IF(AE5="Yes",8,0)</f>
        <v>0</v>
      </c>
      <c r="AF22" s="271"/>
      <c r="AG22" s="184">
        <f>IF(AG5="Yes",8,0)</f>
        <v>0</v>
      </c>
      <c r="AH22" s="271"/>
      <c r="AI22" s="184">
        <f>IF(AI5="Yes",8,0)</f>
        <v>0</v>
      </c>
      <c r="AJ22" s="271"/>
      <c r="AK22" s="184">
        <f>IF(AK5="Yes",8,0)</f>
        <v>0</v>
      </c>
      <c r="AL22" s="271"/>
      <c r="AM22" s="184">
        <f>IF(AM5="Yes",8,0)</f>
        <v>0</v>
      </c>
      <c r="AN22" s="271"/>
      <c r="AO22" s="184">
        <f>IF(AO5="Yes",8,0)</f>
        <v>0</v>
      </c>
      <c r="AP22" s="271"/>
      <c r="AQ22" s="184">
        <f>IF(AQ5="Yes",8,0)</f>
        <v>0</v>
      </c>
      <c r="AR22" s="271"/>
      <c r="AS22" s="308">
        <f>IF(AS5="Yes",8,0)</f>
        <v>0</v>
      </c>
      <c r="AT22" s="271">
        <f>IF(AT5="Yes",8,0)</f>
        <v>0</v>
      </c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78"/>
      <c r="BZ22" s="278"/>
      <c r="CA22" s="278"/>
      <c r="CB22" s="278"/>
      <c r="CC22" s="278"/>
      <c r="CD22" s="278"/>
      <c r="CE22" s="278"/>
      <c r="CF22" s="278"/>
      <c r="CG22" s="278"/>
      <c r="CH22" s="278"/>
      <c r="CI22" s="278"/>
      <c r="CJ22" s="278"/>
      <c r="CK22" s="278"/>
      <c r="CL22" s="278"/>
      <c r="CM22" s="278"/>
      <c r="CN22" s="278"/>
      <c r="CO22" s="278"/>
      <c r="CP22" s="278"/>
      <c r="CQ22" s="278"/>
      <c r="CR22" s="278"/>
      <c r="CS22" s="278"/>
      <c r="CT22" s="278"/>
      <c r="CU22" s="278"/>
      <c r="CV22" s="278"/>
      <c r="CW22" s="278"/>
      <c r="CX22" s="278"/>
      <c r="CY22" s="278"/>
      <c r="CZ22" s="278"/>
      <c r="DA22" s="278"/>
      <c r="DB22" s="278"/>
      <c r="DC22" s="278"/>
      <c r="DD22" s="278"/>
      <c r="DE22" s="278"/>
      <c r="DF22" s="278"/>
      <c r="DG22" s="278"/>
      <c r="DH22" s="278"/>
      <c r="DI22" s="278"/>
      <c r="DJ22" s="278"/>
      <c r="DK22" s="278"/>
      <c r="DL22" s="278"/>
      <c r="DM22" s="278"/>
      <c r="DN22" s="278"/>
      <c r="DO22" s="278"/>
      <c r="DP22" s="278"/>
      <c r="DQ22" s="278"/>
      <c r="DR22" s="278"/>
      <c r="DS22" s="278"/>
      <c r="DT22" s="278"/>
      <c r="DU22" s="278"/>
      <c r="DV22" s="278"/>
      <c r="DW22" s="278"/>
      <c r="DX22" s="278"/>
      <c r="DY22" s="278"/>
      <c r="DZ22" s="278"/>
      <c r="EA22" s="278"/>
      <c r="EB22" s="278"/>
      <c r="EC22" s="278"/>
      <c r="ED22" s="278"/>
      <c r="EE22" s="278"/>
      <c r="EF22" s="278"/>
      <c r="EG22" s="278"/>
      <c r="EH22" s="278"/>
      <c r="EI22" s="278"/>
      <c r="EJ22" s="278"/>
      <c r="EK22" s="278"/>
      <c r="EL22" s="278"/>
      <c r="EM22" s="278"/>
      <c r="EN22" s="278"/>
      <c r="EO22" s="278"/>
      <c r="EP22" s="278"/>
      <c r="EQ22" s="278"/>
      <c r="ER22" s="278"/>
      <c r="ES22" s="278"/>
    </row>
    <row r="23" spans="1:149" s="6" customFormat="1" ht="32.1" customHeight="1" thickBot="1" x14ac:dyDescent="0.3">
      <c r="A23" s="817" t="s">
        <v>30</v>
      </c>
      <c r="B23" s="818"/>
      <c r="C23" s="319" t="str">
        <f>TEXT(D23/24,"h:mm")</f>
        <v>0:00</v>
      </c>
      <c r="D23" s="320">
        <f>+C21+C22</f>
        <v>0</v>
      </c>
      <c r="E23" s="319" t="str">
        <f>TEXT(F23/24,"h:mm")</f>
        <v>0:00</v>
      </c>
      <c r="F23" s="320">
        <f>+E21+E22</f>
        <v>0</v>
      </c>
      <c r="G23" s="319" t="str">
        <f>TEXT(H23/24,"h:mm")</f>
        <v>0:00</v>
      </c>
      <c r="H23" s="320">
        <f>+G21+G22</f>
        <v>0</v>
      </c>
      <c r="I23" s="319" t="str">
        <f>TEXT(J23/24,"h:mm")</f>
        <v>0:00</v>
      </c>
      <c r="J23" s="320">
        <f>+I21+I22</f>
        <v>0</v>
      </c>
      <c r="K23" s="319" t="str">
        <f>TEXT(L23/24,"h:mm")</f>
        <v>0:00</v>
      </c>
      <c r="L23" s="320">
        <f>+K21+K22</f>
        <v>0</v>
      </c>
      <c r="M23" s="319" t="str">
        <f>TEXT(N23/24,"h:mm")</f>
        <v>0:00</v>
      </c>
      <c r="N23" s="320">
        <f>+M21+M22</f>
        <v>0</v>
      </c>
      <c r="O23" s="319" t="str">
        <f>TEXT(P23/24,"h:mm")</f>
        <v>0:00</v>
      </c>
      <c r="P23" s="320">
        <f>+O21+O22</f>
        <v>0</v>
      </c>
      <c r="Q23" s="319" t="str">
        <f>TEXT(R23/24,"h:mm")</f>
        <v>0:00</v>
      </c>
      <c r="R23" s="320">
        <f>+Q21+Q22</f>
        <v>0</v>
      </c>
      <c r="S23" s="319" t="str">
        <f>TEXT(T23/24,"h:mm")</f>
        <v>0:00</v>
      </c>
      <c r="T23" s="320">
        <f>+S21+S22</f>
        <v>0</v>
      </c>
      <c r="U23" s="319" t="str">
        <f>TEXT(V23/24,"h:mm")</f>
        <v>0:00</v>
      </c>
      <c r="V23" s="320">
        <f>+U21+U22</f>
        <v>0</v>
      </c>
      <c r="W23" s="319" t="str">
        <f>TEXT(X23/24,"h:mm")</f>
        <v>0:00</v>
      </c>
      <c r="X23" s="320">
        <f>+W21+W22</f>
        <v>0</v>
      </c>
      <c r="Y23" s="319" t="str">
        <f>TEXT(Z23/24,"h:mm")</f>
        <v>0:00</v>
      </c>
      <c r="Z23" s="320">
        <f>+Y21+Y22</f>
        <v>0</v>
      </c>
      <c r="AA23" s="319" t="str">
        <f>TEXT(AB23/24,"h:mm")</f>
        <v>0:00</v>
      </c>
      <c r="AB23" s="320">
        <f>+AA21+AA22</f>
        <v>0</v>
      </c>
      <c r="AC23" s="319" t="str">
        <f>TEXT(AD23/24,"h:mm")</f>
        <v>0:00</v>
      </c>
      <c r="AD23" s="320">
        <f>+AC21+AC22</f>
        <v>0</v>
      </c>
      <c r="AE23" s="319" t="str">
        <f>TEXT(AF23/24,"h:mm")</f>
        <v>0:00</v>
      </c>
      <c r="AF23" s="320">
        <f>+AE21+AE22</f>
        <v>0</v>
      </c>
      <c r="AG23" s="319" t="str">
        <f>TEXT(AH23/24,"h:mm")</f>
        <v>0:00</v>
      </c>
      <c r="AH23" s="320">
        <f>+AG21+AG22</f>
        <v>0</v>
      </c>
      <c r="AI23" s="319" t="str">
        <f>TEXT(AJ23/24,"h:mm")</f>
        <v>0:00</v>
      </c>
      <c r="AJ23" s="320">
        <f>+AI21+AI22</f>
        <v>0</v>
      </c>
      <c r="AK23" s="319" t="str">
        <f>TEXT(AL23/24,"h:mm")</f>
        <v>0:00</v>
      </c>
      <c r="AL23" s="320">
        <f>+AK21+AK22</f>
        <v>0</v>
      </c>
      <c r="AM23" s="319" t="str">
        <f>TEXT(AN23/24,"h:mm")</f>
        <v>0:00</v>
      </c>
      <c r="AN23" s="320">
        <f>+AM21+AM22</f>
        <v>0</v>
      </c>
      <c r="AO23" s="319" t="str">
        <f>TEXT(AP23/24,"h:mm")</f>
        <v>0:00</v>
      </c>
      <c r="AP23" s="320">
        <f>+AO21+AO22</f>
        <v>0</v>
      </c>
      <c r="AQ23" s="319" t="str">
        <f>TEXT(AR23/24,"h:mm")</f>
        <v>0:00</v>
      </c>
      <c r="AR23" s="320">
        <f>+AQ21+AQ22</f>
        <v>0</v>
      </c>
      <c r="AS23" s="319" t="str">
        <f>TEXT(AT23/24,"h:mm")</f>
        <v>0:00</v>
      </c>
      <c r="AT23" s="264">
        <f>+AS21+AS22</f>
        <v>0</v>
      </c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  <c r="CG23" s="278"/>
      <c r="CH23" s="278"/>
      <c r="CI23" s="278"/>
      <c r="CJ23" s="278"/>
      <c r="CK23" s="278"/>
      <c r="CL23" s="278"/>
      <c r="CM23" s="278"/>
      <c r="CN23" s="278"/>
      <c r="CO23" s="278"/>
      <c r="CP23" s="278"/>
      <c r="CQ23" s="278"/>
      <c r="CR23" s="278"/>
      <c r="CS23" s="278"/>
      <c r="CT23" s="278"/>
      <c r="CU23" s="278"/>
      <c r="CV23" s="278"/>
      <c r="CW23" s="278"/>
      <c r="CX23" s="278"/>
      <c r="CY23" s="278"/>
      <c r="CZ23" s="278"/>
      <c r="DA23" s="278"/>
      <c r="DB23" s="278"/>
      <c r="DC23" s="278"/>
      <c r="DD23" s="278"/>
      <c r="DE23" s="278"/>
      <c r="DF23" s="278"/>
      <c r="DG23" s="278"/>
      <c r="DH23" s="278"/>
      <c r="DI23" s="278"/>
      <c r="DJ23" s="278"/>
      <c r="DK23" s="278"/>
      <c r="DL23" s="278"/>
      <c r="DM23" s="278"/>
      <c r="DN23" s="278"/>
      <c r="DO23" s="278"/>
      <c r="DP23" s="278"/>
      <c r="DQ23" s="278"/>
      <c r="DR23" s="278"/>
      <c r="DS23" s="278"/>
      <c r="DT23" s="278"/>
      <c r="DU23" s="278"/>
      <c r="DV23" s="278"/>
      <c r="DW23" s="278"/>
      <c r="DX23" s="278"/>
      <c r="DY23" s="278"/>
      <c r="DZ23" s="278"/>
      <c r="EA23" s="278"/>
      <c r="EB23" s="278"/>
      <c r="EC23" s="278"/>
      <c r="ED23" s="278"/>
      <c r="EE23" s="278"/>
      <c r="EF23" s="278"/>
      <c r="EG23" s="278"/>
      <c r="EH23" s="278"/>
      <c r="EI23" s="278"/>
      <c r="EJ23" s="278"/>
      <c r="EK23" s="278"/>
      <c r="EL23" s="278"/>
      <c r="EM23" s="278"/>
      <c r="EN23" s="278"/>
      <c r="EO23" s="278"/>
      <c r="EP23" s="278"/>
      <c r="EQ23" s="278"/>
      <c r="ER23" s="278"/>
      <c r="ES23" s="278"/>
    </row>
    <row r="24" spans="1:149" s="10" customFormat="1" ht="32.1" customHeight="1" x14ac:dyDescent="0.25">
      <c r="A24" s="815" t="s">
        <v>31</v>
      </c>
      <c r="B24" s="819"/>
      <c r="C24" s="325"/>
      <c r="D24" s="176">
        <f>C24*24</f>
        <v>0</v>
      </c>
      <c r="E24" s="260"/>
      <c r="F24" s="176">
        <f>E24*24</f>
        <v>0</v>
      </c>
      <c r="G24" s="260"/>
      <c r="H24" s="176">
        <f>G24*24</f>
        <v>0</v>
      </c>
      <c r="I24" s="260"/>
      <c r="J24" s="176">
        <f>I24*24</f>
        <v>0</v>
      </c>
      <c r="K24" s="260"/>
      <c r="L24" s="176">
        <f>K24*24</f>
        <v>0</v>
      </c>
      <c r="M24" s="260"/>
      <c r="N24" s="176">
        <f>M24*24</f>
        <v>0</v>
      </c>
      <c r="O24" s="260"/>
      <c r="P24" s="176">
        <f>O24*24</f>
        <v>0</v>
      </c>
      <c r="Q24" s="260"/>
      <c r="R24" s="176">
        <f>Q24*24</f>
        <v>0</v>
      </c>
      <c r="S24" s="260"/>
      <c r="T24" s="176">
        <f>S24*24</f>
        <v>0</v>
      </c>
      <c r="U24" s="260"/>
      <c r="V24" s="176">
        <f>U24*24</f>
        <v>0</v>
      </c>
      <c r="W24" s="260"/>
      <c r="X24" s="176">
        <f>W24*24</f>
        <v>0</v>
      </c>
      <c r="Y24" s="260"/>
      <c r="Z24" s="176">
        <f>Y24*24</f>
        <v>0</v>
      </c>
      <c r="AA24" s="260"/>
      <c r="AB24" s="176">
        <f>AA24*24</f>
        <v>0</v>
      </c>
      <c r="AC24" s="260"/>
      <c r="AD24" s="176">
        <f>AC24*24</f>
        <v>0</v>
      </c>
      <c r="AE24" s="260"/>
      <c r="AF24" s="176">
        <f>AE24*24</f>
        <v>0</v>
      </c>
      <c r="AG24" s="260"/>
      <c r="AH24" s="176">
        <f>AG24*24</f>
        <v>0</v>
      </c>
      <c r="AI24" s="260"/>
      <c r="AJ24" s="176">
        <f>AI24*24</f>
        <v>0</v>
      </c>
      <c r="AK24" s="260"/>
      <c r="AL24" s="176">
        <f>AK24*24</f>
        <v>0</v>
      </c>
      <c r="AM24" s="260"/>
      <c r="AN24" s="176">
        <f>AM24*24</f>
        <v>0</v>
      </c>
      <c r="AO24" s="260"/>
      <c r="AP24" s="176">
        <f>AO24*24</f>
        <v>0</v>
      </c>
      <c r="AQ24" s="260"/>
      <c r="AR24" s="176">
        <f>AQ24*24</f>
        <v>0</v>
      </c>
      <c r="AS24" s="310"/>
      <c r="AT24" s="176">
        <f>AS24*24</f>
        <v>0</v>
      </c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</row>
    <row r="25" spans="1:149" s="10" customFormat="1" ht="32.1" customHeight="1" x14ac:dyDescent="0.25">
      <c r="A25" s="798" t="s">
        <v>32</v>
      </c>
      <c r="B25" s="799"/>
      <c r="C25" s="326"/>
      <c r="D25" s="176">
        <f>C25*24</f>
        <v>0</v>
      </c>
      <c r="E25" s="260"/>
      <c r="F25" s="176">
        <f>E25*24</f>
        <v>0</v>
      </c>
      <c r="G25" s="260"/>
      <c r="H25" s="176">
        <f>G25*24</f>
        <v>0</v>
      </c>
      <c r="I25" s="260"/>
      <c r="J25" s="176">
        <f>I25*24</f>
        <v>0</v>
      </c>
      <c r="K25" s="260"/>
      <c r="L25" s="176">
        <f>K25*24</f>
        <v>0</v>
      </c>
      <c r="M25" s="260"/>
      <c r="N25" s="176">
        <f>M25*24</f>
        <v>0</v>
      </c>
      <c r="O25" s="260"/>
      <c r="P25" s="176">
        <f>O25*24</f>
        <v>0</v>
      </c>
      <c r="Q25" s="260"/>
      <c r="R25" s="176">
        <f>Q25*24</f>
        <v>0</v>
      </c>
      <c r="S25" s="260"/>
      <c r="T25" s="176"/>
      <c r="U25" s="260"/>
      <c r="V25" s="176"/>
      <c r="W25" s="260"/>
      <c r="X25" s="176">
        <f>W25*24</f>
        <v>0</v>
      </c>
      <c r="Y25" s="260"/>
      <c r="Z25" s="176">
        <f>Y25*24</f>
        <v>0</v>
      </c>
      <c r="AA25" s="260"/>
      <c r="AB25" s="176">
        <f>AA25*24</f>
        <v>0</v>
      </c>
      <c r="AC25" s="260"/>
      <c r="AD25" s="176">
        <f>AC25*24</f>
        <v>0</v>
      </c>
      <c r="AE25" s="260"/>
      <c r="AF25" s="176">
        <f t="shared" ref="AF25:AH28" si="5">AE25*24</f>
        <v>0</v>
      </c>
      <c r="AG25" s="260"/>
      <c r="AH25" s="176">
        <f t="shared" si="5"/>
        <v>0</v>
      </c>
      <c r="AI25" s="260"/>
      <c r="AJ25" s="176">
        <f>AI25*24</f>
        <v>0</v>
      </c>
      <c r="AK25" s="260"/>
      <c r="AL25" s="176">
        <f>AK25*24</f>
        <v>0</v>
      </c>
      <c r="AM25" s="260"/>
      <c r="AN25" s="176">
        <f>AM25*24</f>
        <v>0</v>
      </c>
      <c r="AO25" s="260"/>
      <c r="AP25" s="176">
        <f>AO25*24</f>
        <v>0</v>
      </c>
      <c r="AQ25" s="260"/>
      <c r="AR25" s="176">
        <f>AQ25*24</f>
        <v>0</v>
      </c>
      <c r="AS25" s="310"/>
      <c r="AT25" s="176">
        <f>AS25*24</f>
        <v>0</v>
      </c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</row>
    <row r="26" spans="1:149" s="10" customFormat="1" ht="32.1" customHeight="1" x14ac:dyDescent="0.25">
      <c r="A26" s="798" t="s">
        <v>33</v>
      </c>
      <c r="B26" s="799"/>
      <c r="C26" s="326"/>
      <c r="D26" s="176">
        <f>C26*24</f>
        <v>0</v>
      </c>
      <c r="E26" s="260"/>
      <c r="F26" s="176">
        <f>E26*24</f>
        <v>0</v>
      </c>
      <c r="G26" s="260"/>
      <c r="H26" s="176">
        <f>G26*24</f>
        <v>0</v>
      </c>
      <c r="I26" s="260"/>
      <c r="J26" s="176">
        <f>I26*24</f>
        <v>0</v>
      </c>
      <c r="K26" s="260"/>
      <c r="L26" s="176">
        <f>K26*24</f>
        <v>0</v>
      </c>
      <c r="M26" s="260"/>
      <c r="N26" s="176">
        <f>M26*24</f>
        <v>0</v>
      </c>
      <c r="O26" s="260"/>
      <c r="P26" s="176">
        <f>O26*24</f>
        <v>0</v>
      </c>
      <c r="Q26" s="260"/>
      <c r="R26" s="176">
        <f>Q26*24</f>
        <v>0</v>
      </c>
      <c r="S26" s="260"/>
      <c r="T26" s="176"/>
      <c r="U26" s="260"/>
      <c r="V26" s="176"/>
      <c r="W26" s="260"/>
      <c r="X26" s="176">
        <f>W26*24</f>
        <v>0</v>
      </c>
      <c r="Y26" s="260"/>
      <c r="Z26" s="176">
        <f>Y26*24</f>
        <v>0</v>
      </c>
      <c r="AA26" s="260"/>
      <c r="AB26" s="176">
        <f>AA26*24</f>
        <v>0</v>
      </c>
      <c r="AC26" s="260"/>
      <c r="AD26" s="176">
        <f>AC26*24</f>
        <v>0</v>
      </c>
      <c r="AE26" s="260"/>
      <c r="AF26" s="176">
        <f t="shared" si="5"/>
        <v>0</v>
      </c>
      <c r="AG26" s="260"/>
      <c r="AH26" s="176">
        <f t="shared" si="5"/>
        <v>0</v>
      </c>
      <c r="AI26" s="260"/>
      <c r="AJ26" s="176">
        <f>AI26*24</f>
        <v>0</v>
      </c>
      <c r="AK26" s="260"/>
      <c r="AL26" s="176">
        <f>AK26*24</f>
        <v>0</v>
      </c>
      <c r="AM26" s="260"/>
      <c r="AN26" s="176">
        <f>AM26*24</f>
        <v>0</v>
      </c>
      <c r="AO26" s="260"/>
      <c r="AP26" s="176">
        <f>AO26*24</f>
        <v>0</v>
      </c>
      <c r="AQ26" s="260"/>
      <c r="AR26" s="176">
        <f>AQ26*24</f>
        <v>0</v>
      </c>
      <c r="AS26" s="310"/>
      <c r="AT26" s="176">
        <f>AS26*24</f>
        <v>0</v>
      </c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</row>
    <row r="27" spans="1:149" s="10" customFormat="1" ht="32.1" customHeight="1" x14ac:dyDescent="0.25">
      <c r="A27" s="798" t="s">
        <v>34</v>
      </c>
      <c r="B27" s="799"/>
      <c r="C27" s="326"/>
      <c r="D27" s="176">
        <f>C27*24</f>
        <v>0</v>
      </c>
      <c r="E27" s="260"/>
      <c r="F27" s="176">
        <f>E27*24</f>
        <v>0</v>
      </c>
      <c r="G27" s="260"/>
      <c r="H27" s="176">
        <f>G27*24</f>
        <v>0</v>
      </c>
      <c r="I27" s="260"/>
      <c r="J27" s="176">
        <f>I27*24</f>
        <v>0</v>
      </c>
      <c r="K27" s="260"/>
      <c r="L27" s="176">
        <f>K27*24</f>
        <v>0</v>
      </c>
      <c r="M27" s="260"/>
      <c r="N27" s="176">
        <f>M27*24</f>
        <v>0</v>
      </c>
      <c r="O27" s="260"/>
      <c r="P27" s="176">
        <f>O27*24</f>
        <v>0</v>
      </c>
      <c r="Q27" s="260"/>
      <c r="R27" s="176">
        <f>Q27*24</f>
        <v>0</v>
      </c>
      <c r="S27" s="260"/>
      <c r="T27" s="176">
        <f>S27*24</f>
        <v>0</v>
      </c>
      <c r="U27" s="260"/>
      <c r="V27" s="176">
        <f>U27*24</f>
        <v>0</v>
      </c>
      <c r="W27" s="260"/>
      <c r="X27" s="176">
        <f>W27*24</f>
        <v>0</v>
      </c>
      <c r="Y27" s="260"/>
      <c r="Z27" s="176">
        <f>Y27*24</f>
        <v>0</v>
      </c>
      <c r="AA27" s="260"/>
      <c r="AB27" s="176">
        <f>AA27*24</f>
        <v>0</v>
      </c>
      <c r="AC27" s="260"/>
      <c r="AD27" s="176">
        <f>AC27*24</f>
        <v>0</v>
      </c>
      <c r="AE27" s="260"/>
      <c r="AF27" s="176">
        <f t="shared" si="5"/>
        <v>0</v>
      </c>
      <c r="AG27" s="260"/>
      <c r="AH27" s="176">
        <f t="shared" si="5"/>
        <v>0</v>
      </c>
      <c r="AI27" s="260"/>
      <c r="AJ27" s="176">
        <f>AI27*24</f>
        <v>0</v>
      </c>
      <c r="AK27" s="260"/>
      <c r="AL27" s="176">
        <f>AK27*24</f>
        <v>0</v>
      </c>
      <c r="AM27" s="260"/>
      <c r="AN27" s="176">
        <f>AM27*24</f>
        <v>0</v>
      </c>
      <c r="AO27" s="260"/>
      <c r="AP27" s="176">
        <f>AO27*24</f>
        <v>0</v>
      </c>
      <c r="AQ27" s="260"/>
      <c r="AR27" s="176">
        <f>AQ27*24</f>
        <v>0</v>
      </c>
      <c r="AS27" s="310"/>
      <c r="AT27" s="176">
        <f>AS27*24</f>
        <v>0</v>
      </c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</row>
    <row r="28" spans="1:149" s="10" customFormat="1" ht="32.1" customHeight="1" x14ac:dyDescent="0.25">
      <c r="A28" s="798" t="s">
        <v>35</v>
      </c>
      <c r="B28" s="799"/>
      <c r="C28" s="326"/>
      <c r="D28" s="176">
        <f>C28*24</f>
        <v>0</v>
      </c>
      <c r="E28" s="260"/>
      <c r="F28" s="176">
        <f>E28*24</f>
        <v>0</v>
      </c>
      <c r="G28" s="260"/>
      <c r="H28" s="176">
        <f>G28*24</f>
        <v>0</v>
      </c>
      <c r="I28" s="260"/>
      <c r="J28" s="176">
        <f>I28*24</f>
        <v>0</v>
      </c>
      <c r="K28" s="260"/>
      <c r="L28" s="176">
        <f>K28*24</f>
        <v>0</v>
      </c>
      <c r="M28" s="260"/>
      <c r="N28" s="176">
        <f>M28*24</f>
        <v>0</v>
      </c>
      <c r="O28" s="260"/>
      <c r="P28" s="176">
        <f>O28*24</f>
        <v>0</v>
      </c>
      <c r="Q28" s="260"/>
      <c r="R28" s="176">
        <f>Q28*24</f>
        <v>0</v>
      </c>
      <c r="S28" s="260"/>
      <c r="T28" s="176">
        <f>S28*24</f>
        <v>0</v>
      </c>
      <c r="U28" s="260"/>
      <c r="V28" s="176">
        <f>U28*24</f>
        <v>0</v>
      </c>
      <c r="W28" s="260"/>
      <c r="X28" s="176">
        <f>W28*24</f>
        <v>0</v>
      </c>
      <c r="Y28" s="260"/>
      <c r="Z28" s="176">
        <f>Y28*24</f>
        <v>0</v>
      </c>
      <c r="AA28" s="260"/>
      <c r="AB28" s="176">
        <f>AA28*24</f>
        <v>0</v>
      </c>
      <c r="AC28" s="260"/>
      <c r="AD28" s="176">
        <f>AC28*24</f>
        <v>0</v>
      </c>
      <c r="AE28" s="260"/>
      <c r="AF28" s="176">
        <f t="shared" si="5"/>
        <v>0</v>
      </c>
      <c r="AG28" s="260"/>
      <c r="AH28" s="176">
        <f t="shared" si="5"/>
        <v>0</v>
      </c>
      <c r="AI28" s="260"/>
      <c r="AJ28" s="176">
        <f>AI28*24</f>
        <v>0</v>
      </c>
      <c r="AK28" s="260"/>
      <c r="AL28" s="176">
        <f>AK28*24</f>
        <v>0</v>
      </c>
      <c r="AM28" s="260"/>
      <c r="AN28" s="176">
        <f>AM28*24</f>
        <v>0</v>
      </c>
      <c r="AO28" s="260"/>
      <c r="AP28" s="176">
        <f>AO28*24</f>
        <v>0</v>
      </c>
      <c r="AQ28" s="260"/>
      <c r="AR28" s="176">
        <f>AQ28*24</f>
        <v>0</v>
      </c>
      <c r="AS28" s="310"/>
      <c r="AT28" s="176">
        <f>AS28*24</f>
        <v>0</v>
      </c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</row>
    <row r="29" spans="1:149" s="6" customFormat="1" ht="32.1" customHeight="1" x14ac:dyDescent="0.25">
      <c r="A29" s="800" t="s">
        <v>36</v>
      </c>
      <c r="B29" s="801"/>
      <c r="C29" s="321">
        <f>SUM(C24:C28)</f>
        <v>0</v>
      </c>
      <c r="D29" s="322">
        <f t="shared" ref="D29:AT29" si="6">SUM(D24:D28)</f>
        <v>0</v>
      </c>
      <c r="E29" s="355">
        <f>SUM(E24:E28)</f>
        <v>0</v>
      </c>
      <c r="F29" s="322">
        <f t="shared" si="6"/>
        <v>0</v>
      </c>
      <c r="G29" s="355">
        <f t="shared" si="6"/>
        <v>0</v>
      </c>
      <c r="H29" s="322">
        <f t="shared" si="6"/>
        <v>0</v>
      </c>
      <c r="I29" s="355">
        <f t="shared" si="6"/>
        <v>0</v>
      </c>
      <c r="J29" s="322">
        <f t="shared" si="6"/>
        <v>0</v>
      </c>
      <c r="K29" s="355">
        <f t="shared" si="6"/>
        <v>0</v>
      </c>
      <c r="L29" s="322">
        <f t="shared" si="6"/>
        <v>0</v>
      </c>
      <c r="M29" s="355">
        <f t="shared" si="6"/>
        <v>0</v>
      </c>
      <c r="N29" s="322">
        <f t="shared" si="6"/>
        <v>0</v>
      </c>
      <c r="O29" s="355">
        <f t="shared" si="6"/>
        <v>0</v>
      </c>
      <c r="P29" s="322">
        <f t="shared" si="6"/>
        <v>0</v>
      </c>
      <c r="Q29" s="355">
        <f t="shared" si="6"/>
        <v>0</v>
      </c>
      <c r="R29" s="322">
        <f t="shared" si="6"/>
        <v>0</v>
      </c>
      <c r="S29" s="355">
        <f t="shared" si="6"/>
        <v>0</v>
      </c>
      <c r="T29" s="322">
        <f t="shared" si="6"/>
        <v>0</v>
      </c>
      <c r="U29" s="355">
        <f t="shared" si="6"/>
        <v>0</v>
      </c>
      <c r="V29" s="322">
        <f t="shared" si="6"/>
        <v>0</v>
      </c>
      <c r="W29" s="355">
        <f t="shared" si="6"/>
        <v>0</v>
      </c>
      <c r="X29" s="322">
        <f t="shared" si="6"/>
        <v>0</v>
      </c>
      <c r="Y29" s="355">
        <f t="shared" si="6"/>
        <v>0</v>
      </c>
      <c r="Z29" s="322">
        <f t="shared" si="6"/>
        <v>0</v>
      </c>
      <c r="AA29" s="355">
        <f t="shared" si="6"/>
        <v>0</v>
      </c>
      <c r="AB29" s="322">
        <f t="shared" si="6"/>
        <v>0</v>
      </c>
      <c r="AC29" s="355">
        <f t="shared" si="6"/>
        <v>0</v>
      </c>
      <c r="AD29" s="322">
        <f t="shared" si="6"/>
        <v>0</v>
      </c>
      <c r="AE29" s="355">
        <f t="shared" si="6"/>
        <v>0</v>
      </c>
      <c r="AF29" s="322">
        <f t="shared" si="6"/>
        <v>0</v>
      </c>
      <c r="AG29" s="355">
        <f t="shared" si="6"/>
        <v>0</v>
      </c>
      <c r="AH29" s="322">
        <f t="shared" si="6"/>
        <v>0</v>
      </c>
      <c r="AI29" s="355">
        <f t="shared" si="6"/>
        <v>0</v>
      </c>
      <c r="AJ29" s="322">
        <f t="shared" si="6"/>
        <v>0</v>
      </c>
      <c r="AK29" s="355">
        <f t="shared" si="6"/>
        <v>0</v>
      </c>
      <c r="AL29" s="322">
        <f t="shared" si="6"/>
        <v>0</v>
      </c>
      <c r="AM29" s="355">
        <f t="shared" si="6"/>
        <v>0</v>
      </c>
      <c r="AN29" s="322">
        <f t="shared" si="6"/>
        <v>0</v>
      </c>
      <c r="AO29" s="355">
        <f t="shared" si="6"/>
        <v>0</v>
      </c>
      <c r="AP29" s="322">
        <f t="shared" si="6"/>
        <v>0</v>
      </c>
      <c r="AQ29" s="355">
        <f t="shared" si="6"/>
        <v>0</v>
      </c>
      <c r="AR29" s="322">
        <f t="shared" si="6"/>
        <v>0</v>
      </c>
      <c r="AS29" s="355">
        <f t="shared" si="6"/>
        <v>0</v>
      </c>
      <c r="AT29" s="176">
        <f t="shared" si="6"/>
        <v>0</v>
      </c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8"/>
      <c r="CG29" s="278"/>
      <c r="CH29" s="278"/>
      <c r="CI29" s="278"/>
      <c r="CJ29" s="278"/>
      <c r="CK29" s="278"/>
      <c r="CL29" s="278"/>
      <c r="CM29" s="278"/>
      <c r="CN29" s="278"/>
      <c r="CO29" s="278"/>
      <c r="CP29" s="278"/>
      <c r="CQ29" s="278"/>
      <c r="CR29" s="278"/>
      <c r="CS29" s="278"/>
      <c r="CT29" s="278"/>
      <c r="CU29" s="278"/>
      <c r="CV29" s="278"/>
      <c r="CW29" s="278"/>
      <c r="CX29" s="278"/>
      <c r="CY29" s="278"/>
      <c r="CZ29" s="278"/>
      <c r="DA29" s="278"/>
      <c r="DB29" s="278"/>
      <c r="DC29" s="278"/>
      <c r="DD29" s="278"/>
      <c r="DE29" s="278"/>
      <c r="DF29" s="278"/>
      <c r="DG29" s="278"/>
      <c r="DH29" s="278"/>
      <c r="DI29" s="278"/>
      <c r="DJ29" s="278"/>
      <c r="DK29" s="278"/>
      <c r="DL29" s="278"/>
      <c r="DM29" s="278"/>
      <c r="DN29" s="278"/>
      <c r="DO29" s="278"/>
      <c r="DP29" s="278"/>
      <c r="DQ29" s="278"/>
      <c r="DR29" s="278"/>
      <c r="DS29" s="278"/>
      <c r="DT29" s="278"/>
      <c r="DU29" s="278"/>
      <c r="DV29" s="278"/>
      <c r="DW29" s="278"/>
      <c r="DX29" s="278"/>
      <c r="DY29" s="278"/>
      <c r="DZ29" s="278"/>
      <c r="EA29" s="278"/>
      <c r="EB29" s="278"/>
      <c r="EC29" s="278"/>
      <c r="ED29" s="278"/>
      <c r="EE29" s="278"/>
      <c r="EF29" s="278"/>
      <c r="EG29" s="278"/>
      <c r="EH29" s="278"/>
      <c r="EI29" s="278"/>
      <c r="EJ29" s="278"/>
      <c r="EK29" s="278"/>
      <c r="EL29" s="278"/>
      <c r="EM29" s="278"/>
      <c r="EN29" s="278"/>
      <c r="EO29" s="278"/>
      <c r="EP29" s="278"/>
      <c r="EQ29" s="278"/>
      <c r="ER29" s="278"/>
      <c r="ES29" s="278"/>
    </row>
    <row r="30" spans="1:149" s="6" customFormat="1" ht="32.1" customHeight="1" x14ac:dyDescent="0.25">
      <c r="A30" s="258"/>
      <c r="B30" s="259"/>
      <c r="C30" s="354"/>
      <c r="D30" s="263">
        <f>SUM(D24:D28)</f>
        <v>0</v>
      </c>
      <c r="E30" s="261"/>
      <c r="F30" s="263">
        <f>SUM(F24:F28)</f>
        <v>0</v>
      </c>
      <c r="G30" s="261"/>
      <c r="H30" s="263">
        <f>SUM(H24:H28)</f>
        <v>0</v>
      </c>
      <c r="I30" s="261"/>
      <c r="J30" s="263">
        <f>SUM(J24:J28)</f>
        <v>0</v>
      </c>
      <c r="K30" s="261"/>
      <c r="L30" s="263">
        <f>SUM(L24:L28)</f>
        <v>0</v>
      </c>
      <c r="M30" s="261"/>
      <c r="N30" s="263">
        <f>SUM(N24:N28)</f>
        <v>0</v>
      </c>
      <c r="O30" s="261"/>
      <c r="P30" s="263">
        <f>SUM(P24:P28)</f>
        <v>0</v>
      </c>
      <c r="Q30" s="261"/>
      <c r="R30" s="263">
        <f>SUM(R24:R28)</f>
        <v>0</v>
      </c>
      <c r="S30" s="261"/>
      <c r="T30" s="263">
        <f>SUM(T24:T28)</f>
        <v>0</v>
      </c>
      <c r="U30" s="261"/>
      <c r="V30" s="263">
        <f>SUM(V24:V28)</f>
        <v>0</v>
      </c>
      <c r="W30" s="261"/>
      <c r="X30" s="263">
        <f>SUM(X24:X28)</f>
        <v>0</v>
      </c>
      <c r="Y30" s="261"/>
      <c r="Z30" s="263">
        <f>SUM(Z24:Z28)</f>
        <v>0</v>
      </c>
      <c r="AA30" s="261"/>
      <c r="AB30" s="263">
        <f>SUM(AB24:AB28)</f>
        <v>0</v>
      </c>
      <c r="AC30" s="261"/>
      <c r="AD30" s="263">
        <f>SUM(AD24:AD28)</f>
        <v>0</v>
      </c>
      <c r="AE30" s="261"/>
      <c r="AF30" s="263">
        <f>SUM(AF24:AF28)</f>
        <v>0</v>
      </c>
      <c r="AG30" s="261"/>
      <c r="AH30" s="263">
        <f>SUM(AH24:AH28)</f>
        <v>0</v>
      </c>
      <c r="AI30" s="261"/>
      <c r="AJ30" s="263">
        <f>SUM(AJ24:AJ28)</f>
        <v>0</v>
      </c>
      <c r="AK30" s="261"/>
      <c r="AL30" s="263">
        <f>SUM(AL24:AL28)</f>
        <v>0</v>
      </c>
      <c r="AM30" s="261"/>
      <c r="AN30" s="263">
        <f>SUM(AN24:AN28)</f>
        <v>0</v>
      </c>
      <c r="AO30" s="261"/>
      <c r="AP30" s="263">
        <f>SUM(AP24:AP28)</f>
        <v>0</v>
      </c>
      <c r="AQ30" s="261"/>
      <c r="AR30" s="263">
        <f>SUM(AR24:AR28)</f>
        <v>0</v>
      </c>
      <c r="AS30" s="311"/>
      <c r="AT30" s="263">
        <f>SUM(AT24:AT28)</f>
        <v>0</v>
      </c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78"/>
      <c r="CI30" s="278"/>
      <c r="CJ30" s="278"/>
      <c r="CK30" s="278"/>
      <c r="CL30" s="278"/>
      <c r="CM30" s="278"/>
      <c r="CN30" s="278"/>
      <c r="CO30" s="278"/>
      <c r="CP30" s="278"/>
      <c r="CQ30" s="278"/>
      <c r="CR30" s="278"/>
      <c r="CS30" s="278"/>
      <c r="CT30" s="278"/>
      <c r="CU30" s="278"/>
      <c r="CV30" s="278"/>
      <c r="CW30" s="278"/>
      <c r="CX30" s="278"/>
      <c r="CY30" s="278"/>
      <c r="CZ30" s="278"/>
      <c r="DA30" s="278"/>
      <c r="DB30" s="278"/>
      <c r="DC30" s="278"/>
      <c r="DD30" s="278"/>
      <c r="DE30" s="278"/>
      <c r="DF30" s="278"/>
      <c r="DG30" s="278"/>
      <c r="DH30" s="278"/>
      <c r="DI30" s="278"/>
      <c r="DJ30" s="278"/>
      <c r="DK30" s="278"/>
      <c r="DL30" s="278"/>
      <c r="DM30" s="278"/>
      <c r="DN30" s="278"/>
      <c r="DO30" s="278"/>
      <c r="DP30" s="278"/>
      <c r="DQ30" s="278"/>
      <c r="DR30" s="278"/>
      <c r="DS30" s="278"/>
      <c r="DT30" s="278"/>
      <c r="DU30" s="278"/>
      <c r="DV30" s="278"/>
      <c r="DW30" s="278"/>
      <c r="DX30" s="278"/>
      <c r="DY30" s="278"/>
      <c r="DZ30" s="278"/>
      <c r="EA30" s="278"/>
      <c r="EB30" s="278"/>
      <c r="EC30" s="278"/>
      <c r="ED30" s="278"/>
      <c r="EE30" s="278"/>
      <c r="EF30" s="278"/>
      <c r="EG30" s="278"/>
      <c r="EH30" s="278"/>
      <c r="EI30" s="278"/>
      <c r="EJ30" s="278"/>
      <c r="EK30" s="278"/>
      <c r="EL30" s="278"/>
      <c r="EM30" s="278"/>
      <c r="EN30" s="278"/>
      <c r="EO30" s="278"/>
      <c r="EP30" s="278"/>
      <c r="EQ30" s="278"/>
      <c r="ER30" s="278"/>
      <c r="ES30" s="278"/>
    </row>
    <row r="31" spans="1:149" s="10" customFormat="1" ht="32.1" customHeight="1" thickBot="1" x14ac:dyDescent="0.3">
      <c r="A31" s="802" t="s">
        <v>91</v>
      </c>
      <c r="B31" s="803"/>
      <c r="C31" s="180">
        <f>+C18+C29+C23</f>
        <v>0</v>
      </c>
      <c r="D31" s="264">
        <f>C18+D23+D30</f>
        <v>0</v>
      </c>
      <c r="E31" s="262" t="str">
        <f>TEXT(F31/24,"h:mm")</f>
        <v>8:00</v>
      </c>
      <c r="F31" s="264">
        <f>E18+F23+F30</f>
        <v>8</v>
      </c>
      <c r="G31" s="262" t="str">
        <f>TEXT(H31/24,"h:mm")</f>
        <v>12:00</v>
      </c>
      <c r="H31" s="264">
        <f>G18+H23+H30</f>
        <v>12</v>
      </c>
      <c r="I31" s="262" t="str">
        <f>TEXT(J31/24,"h:mm")</f>
        <v>0:00</v>
      </c>
      <c r="J31" s="264">
        <f>I18+J23+J30</f>
        <v>0</v>
      </c>
      <c r="K31" s="262" t="str">
        <f>TEXT(L31/24,"h:mm")</f>
        <v>0:00</v>
      </c>
      <c r="L31" s="264">
        <f>K18+L23+L30</f>
        <v>0</v>
      </c>
      <c r="M31" s="262" t="str">
        <f>TEXT(N31/24,"h:mm")</f>
        <v>0:00</v>
      </c>
      <c r="N31" s="264">
        <f>M18+N23+N30</f>
        <v>0</v>
      </c>
      <c r="O31" s="262" t="str">
        <f>TEXT(P31/24,"h:mm")</f>
        <v>0:00</v>
      </c>
      <c r="P31" s="264">
        <f>O18+P23+P30</f>
        <v>0</v>
      </c>
      <c r="Q31" s="314" t="str">
        <f>TEXT(R31/24,"h:mm")</f>
        <v>0:00</v>
      </c>
      <c r="R31" s="315">
        <f>Q18+R23+R30</f>
        <v>0</v>
      </c>
      <c r="S31" s="314" t="str">
        <f>TEXT(T31/24,"h:mm")</f>
        <v>0:00</v>
      </c>
      <c r="T31" s="315">
        <f>S18+T23+T30</f>
        <v>0</v>
      </c>
      <c r="U31" s="314" t="str">
        <f>TEXT(V31/24,"h:mm")</f>
        <v>0:00</v>
      </c>
      <c r="V31" s="315">
        <f>U18+V23+V30</f>
        <v>0</v>
      </c>
      <c r="W31" s="314" t="str">
        <f>TEXT(X31/24,"h:mm")</f>
        <v>0:00</v>
      </c>
      <c r="X31" s="315">
        <f>W18+X23+X30</f>
        <v>0</v>
      </c>
      <c r="Y31" s="314" t="str">
        <f>TEXT(Z31/24,"h:mm")</f>
        <v>0:00</v>
      </c>
      <c r="Z31" s="315">
        <f>Y18+Z23+Z30</f>
        <v>0</v>
      </c>
      <c r="AA31" s="314" t="str">
        <f>TEXT(AB31/24,"h:mm")</f>
        <v>0:00</v>
      </c>
      <c r="AB31" s="315">
        <f>AA18+AB23+AB30</f>
        <v>0</v>
      </c>
      <c r="AC31" s="314" t="str">
        <f>TEXT(AD31/24,"h:mm")</f>
        <v>0:00</v>
      </c>
      <c r="AD31" s="264">
        <f>AC18+AD23+AD30</f>
        <v>0</v>
      </c>
      <c r="AE31" s="312" t="str">
        <f>TEXT(AF31/24,"h:mm")</f>
        <v>0:00</v>
      </c>
      <c r="AF31" s="313">
        <f>AE18+AF23+AF30</f>
        <v>0</v>
      </c>
      <c r="AG31" s="312" t="str">
        <f>TEXT(AH31/24,"h:mm")</f>
        <v>0:00</v>
      </c>
      <c r="AH31" s="313">
        <f>AG18+AH23+AH30</f>
        <v>0</v>
      </c>
      <c r="AI31" s="312" t="str">
        <f>TEXT(AJ31/24,"h:mm")</f>
        <v>0:00</v>
      </c>
      <c r="AJ31" s="313">
        <f>AI18+AJ23+AJ30</f>
        <v>0</v>
      </c>
      <c r="AK31" s="312" t="str">
        <f>TEXT(AL31/24,"h:mm")</f>
        <v>0:00</v>
      </c>
      <c r="AL31" s="313">
        <f>AK18+AL23+AL30</f>
        <v>0</v>
      </c>
      <c r="AM31" s="312" t="str">
        <f>TEXT(AN31/24,"h:mm")</f>
        <v>0:00</v>
      </c>
      <c r="AN31" s="313">
        <f>AM18+AN23+AN30</f>
        <v>0</v>
      </c>
      <c r="AO31" s="312" t="str">
        <f>TEXT(AP31/24,"h:mm")</f>
        <v>0:00</v>
      </c>
      <c r="AP31" s="264">
        <f>AO18+AP23+AP30</f>
        <v>0</v>
      </c>
      <c r="AQ31" s="312" t="str">
        <f>TEXT(AR31/24,"h:mm")</f>
        <v>0:00</v>
      </c>
      <c r="AR31" s="264">
        <f>AQ18+AR23+AR30</f>
        <v>0</v>
      </c>
      <c r="AS31" s="309" t="str">
        <f>TEXT(AT31/24,"h:mm")</f>
        <v>0:00</v>
      </c>
      <c r="AT31" s="264">
        <f>AS18+AT23+AT30</f>
        <v>0</v>
      </c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</row>
    <row r="32" spans="1:149" s="17" customFormat="1" ht="32.1" customHeight="1" thickBot="1" x14ac:dyDescent="0.3">
      <c r="A32" s="282" t="s">
        <v>37</v>
      </c>
      <c r="B32" s="185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79" t="s">
        <v>27</v>
      </c>
      <c r="N32" s="264">
        <f>SUM(D31+F31+H31+J31+L31+N31+P31)</f>
        <v>20</v>
      </c>
      <c r="O32" s="204">
        <f>N32/24</f>
        <v>0.83333333333333337</v>
      </c>
      <c r="P32" s="187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1" t="s">
        <v>27</v>
      </c>
      <c r="AB32" s="273">
        <f>SUM(R31+T31+V31+X31+Z31+AB31)</f>
        <v>0</v>
      </c>
      <c r="AC32" s="205">
        <f>AB32/24</f>
        <v>0</v>
      </c>
      <c r="AD32" s="188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2" t="s">
        <v>27</v>
      </c>
      <c r="AP32" s="317">
        <f>SUM(AF31+AH31+AJ31+AL31+AN31+AP31+AR31)</f>
        <v>0</v>
      </c>
      <c r="AQ32" s="318">
        <f>AP32/24</f>
        <v>0</v>
      </c>
      <c r="AR32" s="305">
        <f>+AS18+AT23+AT29</f>
        <v>0</v>
      </c>
      <c r="AS32" s="306">
        <f>AR32/24</f>
        <v>0</v>
      </c>
      <c r="AT32" s="273">
        <f>SUM(AT29,AT22,AT20)</f>
        <v>0</v>
      </c>
    </row>
    <row r="33" spans="1:149" s="10" customFormat="1" ht="30.75" customHeight="1" x14ac:dyDescent="0.25">
      <c r="F33" s="246"/>
      <c r="G33" s="4"/>
      <c r="H33" s="4"/>
      <c r="I33" s="4"/>
      <c r="J33" s="4"/>
      <c r="K33" s="4"/>
      <c r="L33" s="4"/>
      <c r="M33" s="189">
        <f>SUM(D30,F30,H30,J30,L30,N30,P30)+N20+B32</f>
        <v>20</v>
      </c>
      <c r="N33" s="4"/>
      <c r="O33" s="190">
        <f>IF(M33&gt;40,M33-40,0)</f>
        <v>0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189">
        <f>SUM(Q29,S29,U29,W29,Y29,AA29,AC29)+AB20</f>
        <v>0</v>
      </c>
      <c r="AB33" s="4"/>
      <c r="AC33" s="191">
        <f>IF(AB32&gt;40,AB32-40,0)</f>
        <v>0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189">
        <f>SUM(AE29+AG29+AI29+AK29+AM29+AO29+AQ29)+AP20</f>
        <v>0</v>
      </c>
      <c r="AP33" s="4"/>
      <c r="AQ33" s="191">
        <f>IF(AP32&gt;40,AP32-40,0)</f>
        <v>0</v>
      </c>
      <c r="AR33" s="4"/>
      <c r="AS33" s="85"/>
      <c r="AT33" s="4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</row>
    <row r="34" spans="1:149" s="10" customFormat="1" ht="23.25" customHeight="1" x14ac:dyDescent="0.25">
      <c r="A34" s="804" t="s">
        <v>38</v>
      </c>
      <c r="B34" s="805"/>
      <c r="C34" s="792"/>
      <c r="D34" s="792"/>
      <c r="E34" s="792"/>
      <c r="F34" s="246"/>
      <c r="G34" s="4"/>
      <c r="H34" s="4"/>
      <c r="I34" s="4"/>
      <c r="J34" s="4"/>
      <c r="K34" s="4"/>
      <c r="L34" s="4"/>
      <c r="M34" s="206"/>
      <c r="N34" s="207"/>
      <c r="O34" s="208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206"/>
      <c r="AB34" s="207"/>
      <c r="AC34" s="194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194"/>
      <c r="AP34" s="207"/>
      <c r="AQ34" s="194"/>
      <c r="AR34" s="207"/>
      <c r="AS34" s="209"/>
      <c r="AT34" s="20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</row>
    <row r="35" spans="1:149" s="10" customFormat="1" ht="24.95" customHeight="1" x14ac:dyDescent="0.25">
      <c r="A35" s="337" t="s">
        <v>39</v>
      </c>
      <c r="B35" s="342" t="str">
        <f>TEXT(D35/24,"h:mm")</f>
        <v>0:00</v>
      </c>
      <c r="C35" s="350">
        <f>IF(F35&gt;40,F35-40,0)+IF(AB20&gt;40,AB20-40,0)+IF(AP20&gt;40,AP20-40,0)</f>
        <v>0</v>
      </c>
      <c r="D35" s="349">
        <f>IF(F35&gt;40,F35-40,0)+IF(AB20&gt;40,AB20-40,0)+IF(AP20&gt;40,AP20-40,0)</f>
        <v>0</v>
      </c>
      <c r="F35" s="344">
        <f>+B20+N20</f>
        <v>20</v>
      </c>
      <c r="G35" s="341"/>
      <c r="H35" s="341"/>
      <c r="I35" s="341"/>
      <c r="J35" s="341"/>
      <c r="K35" s="341"/>
      <c r="L35" s="341"/>
      <c r="M35" s="341"/>
      <c r="N35" s="255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9"/>
      <c r="AT35" s="20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</row>
    <row r="36" spans="1:149" s="10" customFormat="1" ht="24.95" customHeight="1" thickBot="1" x14ac:dyDescent="0.3">
      <c r="A36" s="254" t="s">
        <v>40</v>
      </c>
      <c r="B36" s="343"/>
      <c r="C36" s="186"/>
      <c r="D36" s="351">
        <f>(B36-INT(B36))*24</f>
        <v>0</v>
      </c>
      <c r="E36" s="340"/>
      <c r="F36" s="346"/>
      <c r="G36" s="341"/>
      <c r="H36" s="341"/>
      <c r="I36" s="341"/>
      <c r="J36" s="25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85"/>
      <c r="AT36" s="4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</row>
    <row r="37" spans="1:149" ht="24.95" customHeight="1" thickBot="1" x14ac:dyDescent="0.3">
      <c r="A37" s="254" t="s">
        <v>41</v>
      </c>
      <c r="B37" s="343"/>
      <c r="C37" s="336"/>
      <c r="D37" s="345">
        <f>(B37-INT(B37))*24</f>
        <v>0</v>
      </c>
      <c r="E37" s="4"/>
      <c r="F37" s="34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759" t="s">
        <v>100</v>
      </c>
      <c r="AB37" s="760"/>
      <c r="AC37" s="760"/>
      <c r="AD37" s="760"/>
      <c r="AE37" s="760"/>
      <c r="AF37" s="760"/>
      <c r="AG37" s="760"/>
      <c r="AH37" s="760"/>
      <c r="AI37" s="761"/>
      <c r="AJ37" s="242"/>
      <c r="AK37" s="751" t="s">
        <v>43</v>
      </c>
      <c r="AL37" s="752"/>
      <c r="AM37" s="751"/>
      <c r="AN37" s="751"/>
      <c r="AO37" s="751"/>
      <c r="AP37" s="797"/>
      <c r="AQ37" s="751"/>
      <c r="AR37" s="192"/>
      <c r="AS37" s="85"/>
    </row>
    <row r="38" spans="1:149" ht="24.95" customHeight="1" x14ac:dyDescent="0.25">
      <c r="A38" s="338" t="s">
        <v>75</v>
      </c>
      <c r="B38" s="342" t="str">
        <f>TEXT(D38/24,"h:mm")</f>
        <v>0:00</v>
      </c>
      <c r="C38" s="350">
        <f>IF(O33&gt;0,O33)+IF(AC33&gt;0,AC33)+IF(AQ33&gt;0,AQ33)</f>
        <v>0</v>
      </c>
      <c r="D38" s="349">
        <f>IF(O33&gt;0,O33)+IF(AC33&gt;0,AC33)+IF(AQ33&gt;0,AQ33)</f>
        <v>0</v>
      </c>
      <c r="F38" s="344">
        <f>+B32+N32+B20</f>
        <v>20</v>
      </c>
      <c r="G38" s="255"/>
      <c r="H38" s="255"/>
      <c r="I38" s="255"/>
      <c r="J38" s="255"/>
      <c r="K38" s="255"/>
      <c r="L38" s="255"/>
      <c r="M38" s="255"/>
      <c r="N38" s="255"/>
      <c r="O38" s="4"/>
      <c r="P38" s="4"/>
      <c r="Q38" s="4"/>
      <c r="R38" s="4"/>
      <c r="S38" s="4"/>
      <c r="T38" s="4"/>
      <c r="AA38" s="750" t="s">
        <v>44</v>
      </c>
      <c r="AB38" s="750"/>
      <c r="AC38" s="750"/>
      <c r="AD38" s="750"/>
      <c r="AE38" s="750"/>
      <c r="AF38" s="750"/>
      <c r="AG38" s="750"/>
      <c r="AH38" s="241"/>
      <c r="AI38" s="332">
        <f>AJ38/24</f>
        <v>0.83333333333333337</v>
      </c>
      <c r="AJ38" s="37">
        <f>IF(N20&gt;40,40,N20)+IF(AB20&gt;40,40,AB20)+IF(AP20&gt;40,40,AP20)+IF(AR20&gt;40,40,AR20)</f>
        <v>20</v>
      </c>
      <c r="AK38" s="757" t="s">
        <v>45</v>
      </c>
      <c r="AL38" s="758"/>
      <c r="AM38" s="757"/>
      <c r="AN38" s="757"/>
      <c r="AO38" s="757"/>
      <c r="AP38" s="335"/>
      <c r="AQ38" s="330">
        <f>AJ38+AJ42</f>
        <v>20</v>
      </c>
      <c r="AR38" s="193"/>
      <c r="AS38" s="85"/>
    </row>
    <row r="39" spans="1:149" ht="24.95" customHeight="1" x14ac:dyDescent="0.25">
      <c r="A39" s="339" t="s">
        <v>46</v>
      </c>
      <c r="B39" s="343"/>
      <c r="D39" s="345">
        <f>(B39-INT(B39))*24</f>
        <v>0</v>
      </c>
      <c r="F39" s="348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AA39" s="725" t="s">
        <v>47</v>
      </c>
      <c r="AB39" s="725"/>
      <c r="AC39" s="725"/>
      <c r="AD39" s="725"/>
      <c r="AE39" s="725"/>
      <c r="AF39" s="725"/>
      <c r="AG39" s="725"/>
      <c r="AH39" s="234"/>
      <c r="AI39" s="332">
        <f t="shared" ref="AI39:AI48" si="7">AJ39/24</f>
        <v>0</v>
      </c>
      <c r="AJ39" s="324">
        <f>C37</f>
        <v>0</v>
      </c>
      <c r="AK39" s="721" t="s">
        <v>41</v>
      </c>
      <c r="AL39" s="745"/>
      <c r="AM39" s="721"/>
      <c r="AN39" s="721"/>
      <c r="AO39" s="721"/>
      <c r="AP39" s="335"/>
      <c r="AQ39" s="331">
        <f>AJ39+AJ41</f>
        <v>0</v>
      </c>
      <c r="AR39" s="193"/>
      <c r="AS39" s="85"/>
    </row>
    <row r="40" spans="1:149" ht="24.95" customHeight="1" x14ac:dyDescent="0.25">
      <c r="A40" s="256" t="s">
        <v>48</v>
      </c>
      <c r="B40" s="343"/>
      <c r="D40" s="345">
        <f>(B40-INT(B40))*24</f>
        <v>0</v>
      </c>
      <c r="E40" s="4"/>
      <c r="F40" s="347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AA40" s="725" t="s">
        <v>49</v>
      </c>
      <c r="AB40" s="725"/>
      <c r="AC40" s="725"/>
      <c r="AD40" s="725"/>
      <c r="AE40" s="725"/>
      <c r="AF40" s="725"/>
      <c r="AG40" s="725"/>
      <c r="AH40" s="234"/>
      <c r="AI40" s="332">
        <f t="shared" si="7"/>
        <v>0</v>
      </c>
      <c r="AJ40" s="38">
        <f>D39</f>
        <v>0</v>
      </c>
      <c r="AK40" s="721" t="s">
        <v>48</v>
      </c>
      <c r="AL40" s="745"/>
      <c r="AM40" s="721"/>
      <c r="AN40" s="721"/>
      <c r="AO40" s="721"/>
      <c r="AP40" s="335"/>
      <c r="AQ40" s="331">
        <f>AJ40</f>
        <v>0</v>
      </c>
      <c r="AR40" s="193"/>
      <c r="AS40" s="85"/>
    </row>
    <row r="41" spans="1:149" ht="24" customHeight="1" x14ac:dyDescent="0.25">
      <c r="A41" s="827" t="s">
        <v>97</v>
      </c>
      <c r="B41" s="828"/>
      <c r="C41" s="828"/>
      <c r="D41" s="828"/>
      <c r="E41" s="828"/>
      <c r="F41" s="828"/>
      <c r="G41" s="828"/>
      <c r="H41" s="828"/>
      <c r="I41" s="828"/>
      <c r="J41" s="828"/>
      <c r="K41" s="828"/>
      <c r="L41" s="828"/>
      <c r="M41" s="828"/>
      <c r="N41" s="828"/>
      <c r="O41" s="828"/>
      <c r="P41" s="828"/>
      <c r="Q41" s="828"/>
      <c r="R41" s="828"/>
      <c r="S41" s="828"/>
      <c r="T41" s="253"/>
      <c r="AA41" s="725" t="s">
        <v>51</v>
      </c>
      <c r="AB41" s="725"/>
      <c r="AC41" s="725"/>
      <c r="AD41" s="725"/>
      <c r="AE41" s="725"/>
      <c r="AF41" s="725"/>
      <c r="AG41" s="725"/>
      <c r="AH41" s="234"/>
      <c r="AI41" s="332">
        <f t="shared" si="7"/>
        <v>0</v>
      </c>
      <c r="AJ41" s="324">
        <f>SUM(C21:AS21)</f>
        <v>0</v>
      </c>
      <c r="AK41" s="721" t="s">
        <v>52</v>
      </c>
      <c r="AL41" s="745"/>
      <c r="AM41" s="721"/>
      <c r="AN41" s="721"/>
      <c r="AO41" s="721"/>
      <c r="AP41" s="335"/>
      <c r="AQ41" s="331">
        <f>D36</f>
        <v>0</v>
      </c>
      <c r="AR41" s="193"/>
      <c r="AS41" s="85"/>
    </row>
    <row r="42" spans="1:149" ht="18.75" customHeight="1" x14ac:dyDescent="0.25">
      <c r="A42" s="827"/>
      <c r="B42" s="828"/>
      <c r="C42" s="828"/>
      <c r="D42" s="828"/>
      <c r="E42" s="828"/>
      <c r="F42" s="828"/>
      <c r="G42" s="828"/>
      <c r="H42" s="828"/>
      <c r="I42" s="828"/>
      <c r="J42" s="828"/>
      <c r="K42" s="828"/>
      <c r="L42" s="828"/>
      <c r="M42" s="828"/>
      <c r="N42" s="828"/>
      <c r="O42" s="828"/>
      <c r="P42" s="828"/>
      <c r="Q42" s="828"/>
      <c r="R42" s="828"/>
      <c r="S42" s="828"/>
      <c r="T42" s="253"/>
      <c r="AA42" s="725" t="s">
        <v>53</v>
      </c>
      <c r="AB42" s="725"/>
      <c r="AC42" s="725"/>
      <c r="AD42" s="725"/>
      <c r="AE42" s="725"/>
      <c r="AF42" s="725"/>
      <c r="AG42" s="725"/>
      <c r="AH42" s="234"/>
      <c r="AI42" s="332">
        <f t="shared" si="7"/>
        <v>0</v>
      </c>
      <c r="AJ42" s="324">
        <f>SUM(C22:AS22)</f>
        <v>0</v>
      </c>
      <c r="AK42" s="721" t="s">
        <v>54</v>
      </c>
      <c r="AL42" s="745"/>
      <c r="AM42" s="721"/>
      <c r="AN42" s="721"/>
      <c r="AO42" s="721"/>
      <c r="AP42" s="335"/>
      <c r="AQ42" s="331">
        <f>D39</f>
        <v>0</v>
      </c>
      <c r="AR42" s="193"/>
      <c r="AS42" s="85"/>
    </row>
    <row r="43" spans="1:149" ht="18.75" customHeight="1" x14ac:dyDescent="0.25">
      <c r="A43" s="827"/>
      <c r="B43" s="828"/>
      <c r="C43" s="828"/>
      <c r="D43" s="828"/>
      <c r="E43" s="828"/>
      <c r="F43" s="828"/>
      <c r="G43" s="828"/>
      <c r="H43" s="828"/>
      <c r="I43" s="828"/>
      <c r="J43" s="828"/>
      <c r="K43" s="828"/>
      <c r="L43" s="828"/>
      <c r="M43" s="828"/>
      <c r="N43" s="828"/>
      <c r="O43" s="828"/>
      <c r="P43" s="828"/>
      <c r="Q43" s="828"/>
      <c r="R43" s="828"/>
      <c r="S43" s="828"/>
      <c r="T43" s="253"/>
      <c r="U43" s="4"/>
      <c r="V43" s="4"/>
      <c r="W43" s="4"/>
      <c r="X43" s="4"/>
      <c r="Y43" s="4"/>
      <c r="Z43" s="4"/>
      <c r="AA43" s="725" t="s">
        <v>55</v>
      </c>
      <c r="AB43" s="725"/>
      <c r="AC43" s="725"/>
      <c r="AD43" s="725"/>
      <c r="AE43" s="725"/>
      <c r="AF43" s="725"/>
      <c r="AG43" s="725"/>
      <c r="AH43" s="234"/>
      <c r="AI43" s="332">
        <f t="shared" si="7"/>
        <v>0</v>
      </c>
      <c r="AJ43" s="324">
        <f>SUM(D24,F24,H24,J24,L24,N24,P24,R24,T24,X24,Z24,AB24,AD24,AH24,AJ24,AL24,AN24,AP24,AR24,AT24)</f>
        <v>0</v>
      </c>
      <c r="AK43" s="721" t="s">
        <v>31</v>
      </c>
      <c r="AL43" s="745"/>
      <c r="AM43" s="721"/>
      <c r="AN43" s="721"/>
      <c r="AO43" s="721"/>
      <c r="AP43" s="335"/>
      <c r="AQ43" s="331">
        <f>AJ43</f>
        <v>0</v>
      </c>
      <c r="AR43" s="193"/>
      <c r="AS43" s="85"/>
    </row>
    <row r="44" spans="1:149" ht="18.75" customHeight="1" x14ac:dyDescent="0.25">
      <c r="A44" s="827"/>
      <c r="B44" s="828"/>
      <c r="C44" s="828"/>
      <c r="D44" s="828"/>
      <c r="E44" s="828"/>
      <c r="F44" s="828"/>
      <c r="G44" s="828"/>
      <c r="H44" s="828"/>
      <c r="I44" s="828"/>
      <c r="J44" s="828"/>
      <c r="K44" s="828"/>
      <c r="L44" s="828"/>
      <c r="M44" s="828"/>
      <c r="N44" s="828"/>
      <c r="O44" s="828"/>
      <c r="P44" s="828"/>
      <c r="Q44" s="828"/>
      <c r="R44" s="828"/>
      <c r="S44" s="828"/>
      <c r="T44" s="253"/>
      <c r="U44" s="748" t="s">
        <v>56</v>
      </c>
      <c r="V44" s="748"/>
      <c r="W44" s="748"/>
      <c r="X44" s="748"/>
      <c r="Y44" s="748"/>
      <c r="Z44" s="108"/>
      <c r="AA44" s="749" t="s">
        <v>57</v>
      </c>
      <c r="AB44" s="749"/>
      <c r="AC44" s="749"/>
      <c r="AD44" s="749"/>
      <c r="AE44" s="749"/>
      <c r="AF44" s="749"/>
      <c r="AG44" s="749"/>
      <c r="AH44" s="240"/>
      <c r="AI44" s="332">
        <f t="shared" si="7"/>
        <v>0</v>
      </c>
      <c r="AJ44" s="38">
        <f>SUM(D25,F25,H25,J25,L25,N25,P25,R25,T25,X25,Z25,AB25,AD25,AH25,AJ25,AL25,AN25,AP25,AR25,AT25)</f>
        <v>0</v>
      </c>
      <c r="AK44" s="721" t="s">
        <v>32</v>
      </c>
      <c r="AL44" s="721"/>
      <c r="AM44" s="721"/>
      <c r="AN44" s="721"/>
      <c r="AO44" s="721"/>
      <c r="AP44" s="335"/>
      <c r="AQ44" s="331">
        <f>AJ44</f>
        <v>0</v>
      </c>
      <c r="AR44" s="193"/>
      <c r="AS44" s="85"/>
    </row>
    <row r="45" spans="1:149" ht="18.75" customHeight="1" x14ac:dyDescent="0.25">
      <c r="A45" s="252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750" t="s">
        <v>58</v>
      </c>
      <c r="V45" s="750"/>
      <c r="W45" s="750"/>
      <c r="X45" s="241"/>
      <c r="Y45" s="43">
        <v>4</v>
      </c>
      <c r="Z45" s="109"/>
      <c r="AA45" s="749" t="s">
        <v>59</v>
      </c>
      <c r="AB45" s="749"/>
      <c r="AC45" s="749"/>
      <c r="AD45" s="749"/>
      <c r="AE45" s="749"/>
      <c r="AF45" s="749"/>
      <c r="AG45" s="749"/>
      <c r="AH45" s="240"/>
      <c r="AI45" s="332">
        <f t="shared" si="7"/>
        <v>0</v>
      </c>
      <c r="AJ45" s="38">
        <f>SUM(D26,F26,H26,J26,L26,N26,P26,R26,T26,X26,Z26,AB26,AD26,AH26,AJ26,AL26,AN26,AP26,AR26,AT26)</f>
        <v>0</v>
      </c>
      <c r="AK45" s="721" t="s">
        <v>33</v>
      </c>
      <c r="AL45" s="721"/>
      <c r="AM45" s="721"/>
      <c r="AN45" s="721"/>
      <c r="AO45" s="721"/>
      <c r="AP45" s="335"/>
      <c r="AQ45" s="331">
        <f>AJ45</f>
        <v>0</v>
      </c>
      <c r="AR45" s="193"/>
      <c r="AS45" s="85"/>
    </row>
    <row r="46" spans="1:149" ht="15.75" customHeight="1" x14ac:dyDescent="0.25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725" t="s">
        <v>60</v>
      </c>
      <c r="V46" s="725"/>
      <c r="W46" s="725"/>
      <c r="X46" s="234"/>
      <c r="Y46" s="239">
        <v>6</v>
      </c>
      <c r="Z46" s="110"/>
      <c r="AA46" s="39" t="s">
        <v>61</v>
      </c>
      <c r="AB46" s="40"/>
      <c r="AC46" s="40"/>
      <c r="AD46" s="40"/>
      <c r="AE46" s="40"/>
      <c r="AF46" s="119"/>
      <c r="AG46" s="41"/>
      <c r="AH46" s="41"/>
      <c r="AI46" s="332">
        <f t="shared" si="7"/>
        <v>0</v>
      </c>
      <c r="AJ46" s="38">
        <f>SUM(D27,F27,H27,J27,L27,N27,P27,R27,T27,X27,Z27,AB27,AD27,AH27,AJ27,AL27,AN27,AP27,AR27,AT27)</f>
        <v>0</v>
      </c>
      <c r="AK46" s="721" t="s">
        <v>34</v>
      </c>
      <c r="AL46" s="721"/>
      <c r="AM46" s="721"/>
      <c r="AN46" s="721"/>
      <c r="AO46" s="721"/>
      <c r="AP46" s="335"/>
      <c r="AQ46" s="331">
        <f>AJ46</f>
        <v>0</v>
      </c>
      <c r="AR46" s="193"/>
      <c r="AS46" s="85"/>
    </row>
    <row r="47" spans="1:149" ht="15.75" customHeight="1" x14ac:dyDescent="0.25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725" t="s">
        <v>62</v>
      </c>
      <c r="V47" s="725"/>
      <c r="W47" s="725"/>
      <c r="X47" s="234"/>
      <c r="Y47" s="239">
        <v>11</v>
      </c>
      <c r="Z47" s="111"/>
      <c r="AA47" s="737" t="s">
        <v>63</v>
      </c>
      <c r="AB47" s="738"/>
      <c r="AC47" s="738"/>
      <c r="AD47" s="738"/>
      <c r="AE47" s="738"/>
      <c r="AF47" s="235"/>
      <c r="AG47" s="741"/>
      <c r="AH47" s="237"/>
      <c r="AI47" s="332">
        <f t="shared" si="7"/>
        <v>0</v>
      </c>
      <c r="AK47" s="721" t="s">
        <v>64</v>
      </c>
      <c r="AL47" s="721"/>
      <c r="AM47" s="721"/>
      <c r="AN47" s="721"/>
      <c r="AO47" s="721"/>
      <c r="AP47" s="335"/>
      <c r="AQ47" s="331">
        <f>AJ48</f>
        <v>0</v>
      </c>
      <c r="AR47" s="193"/>
      <c r="AS47" s="85"/>
    </row>
    <row r="48" spans="1:149" ht="18.75" customHeight="1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725" t="s">
        <v>65</v>
      </c>
      <c r="V48" s="725"/>
      <c r="W48" s="725"/>
      <c r="X48" s="234"/>
      <c r="Y48" s="239">
        <v>14</v>
      </c>
      <c r="Z48" s="112"/>
      <c r="AA48" s="739"/>
      <c r="AB48" s="740"/>
      <c r="AC48" s="740"/>
      <c r="AD48" s="740"/>
      <c r="AE48" s="740"/>
      <c r="AF48" s="236"/>
      <c r="AG48" s="742"/>
      <c r="AH48" s="238"/>
      <c r="AI48" s="332">
        <f t="shared" si="7"/>
        <v>0</v>
      </c>
      <c r="AJ48" s="327">
        <f>SUM(D28,F28,H28,J28,L28,N28,P28,R28,T28,X28,Z28,AB28,AD28,AH28,AJ28,AL28,AN28,AP28,AR28,AT28)</f>
        <v>0</v>
      </c>
      <c r="AK48" s="721"/>
      <c r="AL48" s="721"/>
      <c r="AM48" s="721"/>
      <c r="AN48" s="721"/>
      <c r="AO48" s="721"/>
      <c r="AP48" s="233"/>
      <c r="AQ48" s="334"/>
      <c r="AR48" s="194"/>
      <c r="AS48" s="85"/>
    </row>
    <row r="49" spans="1:149" ht="18.75" customHeight="1" thickBot="1" x14ac:dyDescent="0.3">
      <c r="A49" s="195"/>
      <c r="B49" s="196"/>
      <c r="C49" s="196"/>
      <c r="D49" s="196"/>
      <c r="E49" s="196"/>
      <c r="F49" s="196"/>
      <c r="G49" s="196"/>
      <c r="H49" s="196"/>
      <c r="I49" s="196"/>
      <c r="J49" s="4"/>
      <c r="K49" s="4"/>
      <c r="L49" s="4"/>
      <c r="M49" s="196"/>
      <c r="N49" s="196"/>
      <c r="O49" s="196"/>
      <c r="P49" s="4"/>
      <c r="Q49" s="4"/>
      <c r="R49" s="4"/>
      <c r="S49" s="4"/>
      <c r="T49" s="4"/>
      <c r="U49" s="725" t="s">
        <v>66</v>
      </c>
      <c r="V49" s="725"/>
      <c r="W49" s="725"/>
      <c r="X49" s="234"/>
      <c r="Y49" s="239">
        <v>31</v>
      </c>
      <c r="Z49" s="239"/>
      <c r="AA49" s="726" t="s">
        <v>67</v>
      </c>
      <c r="AB49" s="726"/>
      <c r="AC49" s="726"/>
      <c r="AD49" s="726"/>
      <c r="AE49" s="726"/>
      <c r="AF49" s="726"/>
      <c r="AG49" s="726"/>
      <c r="AH49" s="120"/>
      <c r="AI49" s="333">
        <f>AJ49/24</f>
        <v>0.83333333333333337</v>
      </c>
      <c r="AJ49" s="42">
        <f>SUM(AJ38:AJ48)</f>
        <v>20</v>
      </c>
      <c r="AK49" s="727" t="s">
        <v>68</v>
      </c>
      <c r="AL49" s="728"/>
      <c r="AM49" s="728"/>
      <c r="AN49" s="728"/>
      <c r="AO49" s="729"/>
      <c r="AP49" s="159">
        <f>SUM(AP38:AP48)</f>
        <v>0</v>
      </c>
      <c r="AQ49" s="331">
        <f>SUM(AQ38:AQ48)</f>
        <v>20</v>
      </c>
      <c r="AR49" s="193"/>
      <c r="AS49" s="85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</row>
    <row r="50" spans="1:149" ht="15.75" x14ac:dyDescent="0.25">
      <c r="A50" s="3" t="s">
        <v>69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 t="s">
        <v>70</v>
      </c>
      <c r="N50" s="4"/>
      <c r="O50" s="4"/>
      <c r="P50" s="4"/>
      <c r="Q50" s="4"/>
      <c r="R50" s="4"/>
      <c r="S50" s="4"/>
      <c r="T50" s="4"/>
      <c r="U50" s="725" t="s">
        <v>99</v>
      </c>
      <c r="V50" s="725"/>
      <c r="W50" s="725"/>
      <c r="X50" s="234"/>
      <c r="Y50" s="239">
        <v>3</v>
      </c>
      <c r="Z50" s="239"/>
      <c r="AA50" s="4"/>
      <c r="AB50" s="4"/>
      <c r="AC50" s="4"/>
      <c r="AD50" s="4"/>
      <c r="AE50" s="4"/>
      <c r="AF50" s="4"/>
      <c r="AG50" s="4"/>
      <c r="AH50" s="4"/>
      <c r="AK50" s="197"/>
      <c r="AL50" s="197"/>
      <c r="AM50" s="197"/>
      <c r="AN50" s="197"/>
      <c r="AO50" s="197"/>
      <c r="AP50" s="198"/>
      <c r="AQ50" s="4"/>
      <c r="AR50" s="4"/>
      <c r="AS50" s="85"/>
      <c r="AT50" s="4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</row>
    <row r="51" spans="1:149" ht="15.75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792"/>
      <c r="AB51" s="792"/>
      <c r="AC51" s="792"/>
      <c r="AD51" s="792"/>
      <c r="AE51" s="792"/>
      <c r="AF51" s="792"/>
      <c r="AG51" s="792"/>
      <c r="AH51" s="246"/>
      <c r="AI51" s="795" t="s">
        <v>76</v>
      </c>
      <c r="AJ51" s="796"/>
      <c r="AK51" s="796"/>
      <c r="AL51" s="796"/>
      <c r="AM51" s="796"/>
      <c r="AN51" s="796"/>
      <c r="AO51" s="796"/>
      <c r="AP51" s="250"/>
      <c r="AQ51" s="822" t="b">
        <f>IF(N32+AB32+AP32+AR32=AQ49,TRUE,FALSE)</f>
        <v>1</v>
      </c>
      <c r="AR51" s="199"/>
      <c r="AS51" s="85"/>
      <c r="AT51" s="4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</row>
    <row r="52" spans="1:149" ht="15.75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804" t="s">
        <v>77</v>
      </c>
      <c r="AJ52" s="805"/>
      <c r="AK52" s="805"/>
      <c r="AL52" s="805"/>
      <c r="AM52" s="805"/>
      <c r="AN52" s="805"/>
      <c r="AO52" s="805"/>
      <c r="AP52" s="251"/>
      <c r="AQ52" s="823"/>
      <c r="AR52" s="200"/>
      <c r="AS52" s="85"/>
      <c r="AT52" s="4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</row>
    <row r="53" spans="1:149" ht="7.5" customHeight="1" x14ac:dyDescent="0.2">
      <c r="A53" s="824" t="s">
        <v>92</v>
      </c>
      <c r="B53" s="825"/>
      <c r="C53" s="825"/>
      <c r="D53" s="825"/>
      <c r="E53" s="825"/>
      <c r="F53" s="825"/>
      <c r="G53" s="825"/>
      <c r="H53" s="825"/>
      <c r="I53" s="825"/>
      <c r="J53" s="24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85"/>
      <c r="AT53" s="4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</row>
    <row r="54" spans="1:149" ht="79.5" customHeight="1" x14ac:dyDescent="0.2">
      <c r="A54" s="824"/>
      <c r="B54" s="825"/>
      <c r="C54" s="825"/>
      <c r="D54" s="825"/>
      <c r="E54" s="825"/>
      <c r="F54" s="825"/>
      <c r="G54" s="825"/>
      <c r="H54" s="825"/>
      <c r="I54" s="825"/>
      <c r="J54" s="248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825" t="s">
        <v>98</v>
      </c>
      <c r="AJ54" s="825"/>
      <c r="AK54" s="825"/>
      <c r="AL54" s="825"/>
      <c r="AM54" s="825"/>
      <c r="AN54" s="825"/>
      <c r="AO54" s="825"/>
      <c r="AP54" s="825"/>
      <c r="AQ54" s="825"/>
      <c r="AR54" s="4"/>
      <c r="AS54" s="85"/>
      <c r="AT54" s="4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</row>
    <row r="55" spans="1:149" ht="18.75" customHeight="1" x14ac:dyDescent="0.2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826"/>
      <c r="AB55" s="826"/>
      <c r="AC55" s="826"/>
      <c r="AD55" s="826"/>
      <c r="AE55" s="826"/>
      <c r="AF55" s="249"/>
      <c r="AG55" s="201"/>
      <c r="AH55" s="201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85"/>
      <c r="AT55" s="4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</row>
    <row r="56" spans="1:149" ht="18.75" customHeight="1" thickBot="1" x14ac:dyDescent="0.25">
      <c r="A56" s="195"/>
      <c r="B56" s="196"/>
      <c r="C56" s="196"/>
      <c r="D56" s="196"/>
      <c r="E56" s="196"/>
      <c r="F56" s="196"/>
      <c r="G56" s="196"/>
      <c r="H56" s="196"/>
      <c r="I56" s="196"/>
      <c r="J56" s="4"/>
      <c r="K56" s="4"/>
      <c r="L56" s="4"/>
      <c r="M56" s="196"/>
      <c r="N56" s="196"/>
      <c r="O56" s="196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85"/>
      <c r="AT56" s="4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</row>
    <row r="57" spans="1:149" x14ac:dyDescent="0.2">
      <c r="A57" s="88" t="s">
        <v>72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 t="s">
        <v>70</v>
      </c>
      <c r="N57" s="82"/>
      <c r="O57" s="82"/>
      <c r="P57" s="82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82"/>
      <c r="AJ57" s="82"/>
      <c r="AK57" s="29"/>
      <c r="AL57" s="29"/>
      <c r="AM57" s="29"/>
      <c r="AN57" s="29"/>
      <c r="AO57" s="29"/>
      <c r="AP57" s="29"/>
      <c r="AQ57" s="29"/>
      <c r="AR57" s="29"/>
      <c r="AS57" s="20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</row>
    <row r="58" spans="1:149" x14ac:dyDescent="0.2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</row>
    <row r="59" spans="1:149" x14ac:dyDescent="0.2"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</row>
    <row r="60" spans="1:149" x14ac:dyDescent="0.2"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</row>
    <row r="61" spans="1:149" x14ac:dyDescent="0.2"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</row>
  </sheetData>
  <mergeCells count="75">
    <mergeCell ref="A53:I54"/>
    <mergeCell ref="U49:W49"/>
    <mergeCell ref="AA49:AG49"/>
    <mergeCell ref="AK49:AO49"/>
    <mergeCell ref="AA51:AG51"/>
    <mergeCell ref="AI51:AO51"/>
    <mergeCell ref="U45:W45"/>
    <mergeCell ref="AA45:AG45"/>
    <mergeCell ref="AK45:AO45"/>
    <mergeCell ref="AQ51:AQ52"/>
    <mergeCell ref="AI52:AO52"/>
    <mergeCell ref="U46:W46"/>
    <mergeCell ref="AK46:AO46"/>
    <mergeCell ref="U47:W47"/>
    <mergeCell ref="AA47:AE48"/>
    <mergeCell ref="AG47:AG48"/>
    <mergeCell ref="AK47:AO47"/>
    <mergeCell ref="U48:W48"/>
    <mergeCell ref="AK48:AO48"/>
    <mergeCell ref="AA42:AG42"/>
    <mergeCell ref="AK42:AO42"/>
    <mergeCell ref="AA43:AG43"/>
    <mergeCell ref="AK43:AO43"/>
    <mergeCell ref="U44:Y44"/>
    <mergeCell ref="AA44:AG44"/>
    <mergeCell ref="AK44:AO44"/>
    <mergeCell ref="AA39:AG39"/>
    <mergeCell ref="AK39:AO39"/>
    <mergeCell ref="AA40:AG40"/>
    <mergeCell ref="AK40:AO40"/>
    <mergeCell ref="AA41:AG41"/>
    <mergeCell ref="AK41:AO41"/>
    <mergeCell ref="A23:B23"/>
    <mergeCell ref="AA38:AG38"/>
    <mergeCell ref="AK38:AO38"/>
    <mergeCell ref="A25:B25"/>
    <mergeCell ref="A26:B26"/>
    <mergeCell ref="A27:B27"/>
    <mergeCell ref="A28:B28"/>
    <mergeCell ref="A29:B29"/>
    <mergeCell ref="A31:B31"/>
    <mergeCell ref="A34:E34"/>
    <mergeCell ref="AA37:AI37"/>
    <mergeCell ref="AK37:AQ37"/>
    <mergeCell ref="A5:B5"/>
    <mergeCell ref="A6:B6"/>
    <mergeCell ref="A7:B7"/>
    <mergeCell ref="A8:B8"/>
    <mergeCell ref="A9:B9"/>
    <mergeCell ref="O1:U1"/>
    <mergeCell ref="AE1:AI1"/>
    <mergeCell ref="AM1:AQ1"/>
    <mergeCell ref="A3:B3"/>
    <mergeCell ref="C3:I3"/>
    <mergeCell ref="K3:O3"/>
    <mergeCell ref="Q3:U3"/>
    <mergeCell ref="Y3:AC3"/>
    <mergeCell ref="AE3:AG3"/>
    <mergeCell ref="AI3:AO3"/>
    <mergeCell ref="A41:S44"/>
    <mergeCell ref="U50:W50"/>
    <mergeCell ref="AI54:AQ54"/>
    <mergeCell ref="AA55:AE55"/>
    <mergeCell ref="A10:B10"/>
    <mergeCell ref="A24:B24"/>
    <mergeCell ref="A11:B11"/>
    <mergeCell ref="A12:B12"/>
    <mergeCell ref="A13:B13"/>
    <mergeCell ref="A14:B14"/>
    <mergeCell ref="A15:B15"/>
    <mergeCell ref="A17:B17"/>
    <mergeCell ref="A18:B18"/>
    <mergeCell ref="A19:B19"/>
    <mergeCell ref="A21:B21"/>
    <mergeCell ref="A22:B22"/>
  </mergeCells>
  <pageMargins left="0.7" right="0.7" top="0.75" bottom="0.75" header="0.3" footer="0.3"/>
  <pageSetup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65"/>
  <sheetViews>
    <sheetView zoomScale="60" zoomScaleNormal="60" zoomScaleSheetLayoutView="50" workbookViewId="0">
      <selection activeCell="Q13" sqref="Q13"/>
    </sheetView>
  </sheetViews>
  <sheetFormatPr defaultColWidth="20.28515625" defaultRowHeight="15" x14ac:dyDescent="0.2"/>
  <cols>
    <col min="1" max="1" width="29.42578125" style="2" customWidth="1"/>
    <col min="2" max="2" width="24.140625" style="2" customWidth="1"/>
    <col min="3" max="3" width="14.140625" style="2" customWidth="1"/>
    <col min="4" max="4" width="13.7109375" style="2" hidden="1" customWidth="1"/>
    <col min="5" max="5" width="13.7109375" style="2" customWidth="1"/>
    <col min="6" max="6" width="13.7109375" style="2" hidden="1" customWidth="1"/>
    <col min="7" max="7" width="13.7109375" style="2" customWidth="1"/>
    <col min="8" max="8" width="13.7109375" style="2" hidden="1" customWidth="1"/>
    <col min="9" max="9" width="13.7109375" style="2" customWidth="1"/>
    <col min="10" max="10" width="13.7109375" style="2" hidden="1" customWidth="1"/>
    <col min="11" max="11" width="13.7109375" style="2" customWidth="1"/>
    <col min="12" max="12" width="13.7109375" style="2" hidden="1" customWidth="1"/>
    <col min="13" max="13" width="13.7109375" style="2" customWidth="1"/>
    <col min="14" max="14" width="13.7109375" style="2" hidden="1" customWidth="1"/>
    <col min="15" max="15" width="13.7109375" style="2" customWidth="1"/>
    <col min="16" max="16" width="13.7109375" style="2" hidden="1" customWidth="1"/>
    <col min="17" max="17" width="13.7109375" style="2" customWidth="1"/>
    <col min="18" max="18" width="13.7109375" style="2" hidden="1" customWidth="1"/>
    <col min="19" max="19" width="13.7109375" style="2" customWidth="1"/>
    <col min="20" max="20" width="13.7109375" style="2" hidden="1" customWidth="1"/>
    <col min="21" max="21" width="13.7109375" style="2" customWidth="1"/>
    <col min="22" max="22" width="13.7109375" style="2" hidden="1" customWidth="1"/>
    <col min="23" max="23" width="13.7109375" style="2" customWidth="1"/>
    <col min="24" max="24" width="13.7109375" style="2" hidden="1" customWidth="1"/>
    <col min="25" max="25" width="13.7109375" style="2" customWidth="1"/>
    <col min="26" max="26" width="13.7109375" style="2" hidden="1" customWidth="1"/>
    <col min="27" max="27" width="13.7109375" style="2" customWidth="1"/>
    <col min="28" max="28" width="13.7109375" style="2" hidden="1" customWidth="1"/>
    <col min="29" max="29" width="13.7109375" style="2" customWidth="1"/>
    <col min="30" max="30" width="13.7109375" style="2" hidden="1" customWidth="1"/>
    <col min="31" max="31" width="14.7109375" style="2" customWidth="1"/>
    <col min="32" max="32" width="14.7109375" style="2" hidden="1" customWidth="1"/>
    <col min="33" max="33" width="14.7109375" style="2" customWidth="1"/>
    <col min="34" max="34" width="14.7109375" style="2" hidden="1" customWidth="1"/>
    <col min="35" max="35" width="14.7109375" style="2" customWidth="1"/>
    <col min="36" max="36" width="14.7109375" style="2" hidden="1" customWidth="1"/>
    <col min="37" max="37" width="14.7109375" style="2" customWidth="1"/>
    <col min="38" max="38" width="14.7109375" style="2" hidden="1" customWidth="1"/>
    <col min="39" max="39" width="14.7109375" style="2" customWidth="1"/>
    <col min="40" max="40" width="14.7109375" style="2" hidden="1" customWidth="1"/>
    <col min="41" max="41" width="14.7109375" style="2" customWidth="1"/>
    <col min="42" max="42" width="14.7109375" style="2" hidden="1" customWidth="1"/>
    <col min="43" max="43" width="14.7109375" style="2" customWidth="1"/>
    <col min="44" max="44" width="14.7109375" style="2" hidden="1" customWidth="1"/>
    <col min="45" max="45" width="14.7109375" style="2" customWidth="1"/>
    <col min="46" max="46" width="14.7109375" style="2" hidden="1" customWidth="1"/>
    <col min="47" max="48" width="14.7109375" style="276" customWidth="1"/>
    <col min="49" max="149" width="20.28515625" style="276"/>
    <col min="150" max="16384" width="20.28515625" style="2"/>
  </cols>
  <sheetData>
    <row r="1" spans="1:149" ht="33.75" customHeight="1" x14ac:dyDescent="0.25">
      <c r="A1" s="50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06" t="s">
        <v>0</v>
      </c>
      <c r="P1" s="806"/>
      <c r="Q1" s="806"/>
      <c r="R1" s="806"/>
      <c r="S1" s="806"/>
      <c r="T1" s="806"/>
      <c r="U1" s="806"/>
      <c r="V1" s="289"/>
      <c r="W1" s="32"/>
      <c r="X1" s="32"/>
      <c r="Y1" s="1"/>
      <c r="Z1" s="1"/>
      <c r="AA1" s="1"/>
      <c r="AB1" s="1"/>
      <c r="AC1" s="1"/>
      <c r="AD1" s="1"/>
      <c r="AE1" s="788" t="s">
        <v>1</v>
      </c>
      <c r="AF1" s="788"/>
      <c r="AG1" s="788"/>
      <c r="AH1" s="788"/>
      <c r="AI1" s="788"/>
      <c r="AJ1" s="290"/>
      <c r="AK1" s="89" t="s">
        <v>2</v>
      </c>
      <c r="AL1" s="89"/>
      <c r="AM1" s="789"/>
      <c r="AN1" s="789"/>
      <c r="AO1" s="789"/>
      <c r="AP1" s="789"/>
      <c r="AQ1" s="789"/>
      <c r="AR1" s="126"/>
      <c r="AS1" s="83"/>
      <c r="AT1" s="4"/>
    </row>
    <row r="2" spans="1:149" s="28" customFormat="1" ht="24" customHeight="1" x14ac:dyDescent="0.25">
      <c r="A2" s="5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O2" s="323" t="s">
        <v>93</v>
      </c>
      <c r="P2" s="203"/>
      <c r="Q2" s="203"/>
      <c r="R2" s="203"/>
      <c r="S2" s="203"/>
      <c r="T2" s="203"/>
      <c r="U2" s="203"/>
      <c r="V2" s="291"/>
      <c r="W2" s="33"/>
      <c r="X2" s="33"/>
      <c r="Y2" s="33"/>
      <c r="Z2" s="33"/>
      <c r="AA2" s="291"/>
      <c r="AB2" s="29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84"/>
      <c r="AT2" s="21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</row>
    <row r="3" spans="1:149" ht="26.25" customHeight="1" x14ac:dyDescent="0.25">
      <c r="A3" s="791" t="s">
        <v>4</v>
      </c>
      <c r="B3" s="792"/>
      <c r="C3" s="793"/>
      <c r="D3" s="793"/>
      <c r="E3" s="793"/>
      <c r="F3" s="793"/>
      <c r="G3" s="793"/>
      <c r="H3" s="793"/>
      <c r="I3" s="793"/>
      <c r="J3" s="104"/>
      <c r="K3" s="794" t="s">
        <v>5</v>
      </c>
      <c r="L3" s="794"/>
      <c r="M3" s="794"/>
      <c r="N3" s="794"/>
      <c r="O3" s="794"/>
      <c r="P3" s="293"/>
      <c r="Q3" s="780"/>
      <c r="R3" s="780"/>
      <c r="S3" s="780"/>
      <c r="T3" s="780"/>
      <c r="U3" s="780"/>
      <c r="V3" s="107"/>
      <c r="W3" s="293" t="s">
        <v>6</v>
      </c>
      <c r="X3" s="293"/>
      <c r="Y3" s="780"/>
      <c r="Z3" s="780"/>
      <c r="AA3" s="780"/>
      <c r="AB3" s="780"/>
      <c r="AC3" s="780"/>
      <c r="AD3" s="107"/>
      <c r="AE3" s="794" t="s">
        <v>7</v>
      </c>
      <c r="AF3" s="794"/>
      <c r="AG3" s="794"/>
      <c r="AH3" s="293"/>
      <c r="AI3" s="780"/>
      <c r="AJ3" s="780"/>
      <c r="AK3" s="780"/>
      <c r="AL3" s="780"/>
      <c r="AM3" s="780"/>
      <c r="AN3" s="780"/>
      <c r="AO3" s="780"/>
      <c r="AP3" s="107"/>
      <c r="AQ3" s="4"/>
      <c r="AR3" s="4"/>
      <c r="AS3" s="85"/>
      <c r="AT3" s="4"/>
    </row>
    <row r="4" spans="1:149" ht="9.7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85"/>
      <c r="AT4" s="4"/>
    </row>
    <row r="5" spans="1:149" s="6" customFormat="1" ht="23.25" customHeight="1" x14ac:dyDescent="0.25">
      <c r="A5" s="798" t="s">
        <v>95</v>
      </c>
      <c r="B5" s="799"/>
      <c r="C5" s="161"/>
      <c r="D5" s="383"/>
      <c r="E5" s="161"/>
      <c r="F5" s="383"/>
      <c r="G5" s="161"/>
      <c r="H5" s="383"/>
      <c r="I5" s="161"/>
      <c r="J5" s="383"/>
      <c r="K5" s="161"/>
      <c r="L5" s="383"/>
      <c r="M5" s="161"/>
      <c r="N5" s="383"/>
      <c r="O5" s="161"/>
      <c r="P5" s="383"/>
      <c r="Q5" s="161"/>
      <c r="R5" s="383"/>
      <c r="S5" s="161"/>
      <c r="T5" s="383"/>
      <c r="U5" s="161"/>
      <c r="V5" s="383"/>
      <c r="W5" s="161"/>
      <c r="X5" s="383"/>
      <c r="Y5" s="161"/>
      <c r="Z5" s="383"/>
      <c r="AA5" s="161"/>
      <c r="AB5" s="383"/>
      <c r="AC5" s="161"/>
      <c r="AD5" s="383"/>
      <c r="AE5" s="161"/>
      <c r="AF5" s="383"/>
      <c r="AG5" s="161"/>
      <c r="AH5" s="383"/>
      <c r="AI5" s="161"/>
      <c r="AJ5" s="383"/>
      <c r="AK5" s="161"/>
      <c r="AL5" s="383"/>
      <c r="AM5" s="161"/>
      <c r="AN5" s="383"/>
      <c r="AO5" s="161"/>
      <c r="AP5" s="383"/>
      <c r="AQ5" s="161"/>
      <c r="AR5" s="383"/>
      <c r="AS5" s="161"/>
      <c r="AT5" s="383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78"/>
      <c r="DM5" s="278"/>
      <c r="DN5" s="278"/>
      <c r="DO5" s="278"/>
      <c r="DP5" s="278"/>
      <c r="DQ5" s="278"/>
      <c r="DR5" s="278"/>
      <c r="DS5" s="278"/>
      <c r="DT5" s="278"/>
      <c r="DU5" s="278"/>
      <c r="DV5" s="278"/>
      <c r="DW5" s="278"/>
      <c r="DX5" s="278"/>
      <c r="DY5" s="278"/>
      <c r="DZ5" s="278"/>
      <c r="EA5" s="278"/>
      <c r="EB5" s="278"/>
      <c r="EC5" s="278"/>
      <c r="ED5" s="278"/>
      <c r="EE5" s="278"/>
      <c r="EF5" s="278"/>
      <c r="EG5" s="278"/>
      <c r="EH5" s="278"/>
      <c r="EI5" s="278"/>
      <c r="EJ5" s="278"/>
      <c r="EK5" s="278"/>
      <c r="EL5" s="278"/>
      <c r="EM5" s="278"/>
      <c r="EN5" s="278"/>
      <c r="EO5" s="278"/>
      <c r="EP5" s="278"/>
      <c r="EQ5" s="278"/>
      <c r="ER5" s="278"/>
      <c r="ES5" s="278"/>
    </row>
    <row r="6" spans="1:149" s="9" customFormat="1" ht="30" customHeight="1" x14ac:dyDescent="0.25">
      <c r="A6" s="807" t="s">
        <v>94</v>
      </c>
      <c r="B6" s="808"/>
      <c r="C6" s="162"/>
      <c r="D6" s="395"/>
      <c r="E6" s="162"/>
      <c r="F6" s="395"/>
      <c r="G6" s="162"/>
      <c r="H6" s="395"/>
      <c r="I6" s="162"/>
      <c r="J6" s="395"/>
      <c r="K6" s="162"/>
      <c r="L6" s="395"/>
      <c r="M6" s="162"/>
      <c r="N6" s="395"/>
      <c r="O6" s="162"/>
      <c r="P6" s="395"/>
      <c r="Q6" s="162"/>
      <c r="R6" s="395"/>
      <c r="S6" s="162"/>
      <c r="T6" s="395"/>
      <c r="U6" s="162"/>
      <c r="V6" s="395"/>
      <c r="W6" s="162"/>
      <c r="X6" s="395"/>
      <c r="Y6" s="162"/>
      <c r="Z6" s="395"/>
      <c r="AA6" s="162"/>
      <c r="AB6" s="395"/>
      <c r="AC6" s="162"/>
      <c r="AD6" s="395"/>
      <c r="AE6" s="162"/>
      <c r="AF6" s="395"/>
      <c r="AG6" s="162"/>
      <c r="AH6" s="395"/>
      <c r="AI6" s="162"/>
      <c r="AJ6" s="395"/>
      <c r="AK6" s="162"/>
      <c r="AL6" s="395"/>
      <c r="AM6" s="162"/>
      <c r="AN6" s="395"/>
      <c r="AO6" s="162"/>
      <c r="AP6" s="395"/>
      <c r="AQ6" s="162"/>
      <c r="AR6" s="395"/>
      <c r="AS6" s="162"/>
      <c r="AT6" s="395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</row>
    <row r="7" spans="1:149" s="56" customFormat="1" ht="24.95" customHeight="1" thickBot="1" x14ac:dyDescent="0.3">
      <c r="A7" s="809"/>
      <c r="B7" s="810"/>
      <c r="C7" s="563" t="s">
        <v>12</v>
      </c>
      <c r="D7" s="564" t="s">
        <v>88</v>
      </c>
      <c r="E7" s="565" t="s">
        <v>13</v>
      </c>
      <c r="F7" s="566" t="s">
        <v>13</v>
      </c>
      <c r="G7" s="565" t="s">
        <v>14</v>
      </c>
      <c r="H7" s="566" t="s">
        <v>14</v>
      </c>
      <c r="I7" s="565" t="s">
        <v>15</v>
      </c>
      <c r="J7" s="566" t="s">
        <v>15</v>
      </c>
      <c r="K7" s="565" t="s">
        <v>16</v>
      </c>
      <c r="L7" s="566" t="s">
        <v>16</v>
      </c>
      <c r="M7" s="565" t="s">
        <v>17</v>
      </c>
      <c r="N7" s="566" t="s">
        <v>17</v>
      </c>
      <c r="O7" s="565" t="s">
        <v>18</v>
      </c>
      <c r="P7" s="566" t="s">
        <v>18</v>
      </c>
      <c r="Q7" s="567" t="s">
        <v>12</v>
      </c>
      <c r="R7" s="566" t="s">
        <v>12</v>
      </c>
      <c r="S7" s="567" t="s">
        <v>13</v>
      </c>
      <c r="T7" s="566" t="s">
        <v>13</v>
      </c>
      <c r="U7" s="567" t="s">
        <v>14</v>
      </c>
      <c r="V7" s="566" t="s">
        <v>14</v>
      </c>
      <c r="W7" s="567" t="s">
        <v>15</v>
      </c>
      <c r="X7" s="566" t="s">
        <v>15</v>
      </c>
      <c r="Y7" s="567" t="s">
        <v>16</v>
      </c>
      <c r="Z7" s="566" t="s">
        <v>89</v>
      </c>
      <c r="AA7" s="567" t="s">
        <v>17</v>
      </c>
      <c r="AB7" s="566" t="s">
        <v>17</v>
      </c>
      <c r="AC7" s="567" t="s">
        <v>18</v>
      </c>
      <c r="AD7" s="566" t="s">
        <v>18</v>
      </c>
      <c r="AE7" s="568" t="s">
        <v>12</v>
      </c>
      <c r="AF7" s="566" t="s">
        <v>12</v>
      </c>
      <c r="AG7" s="568" t="s">
        <v>13</v>
      </c>
      <c r="AH7" s="566" t="s">
        <v>13</v>
      </c>
      <c r="AI7" s="568" t="s">
        <v>14</v>
      </c>
      <c r="AJ7" s="566" t="s">
        <v>14</v>
      </c>
      <c r="AK7" s="568" t="s">
        <v>15</v>
      </c>
      <c r="AL7" s="566" t="s">
        <v>15</v>
      </c>
      <c r="AM7" s="568" t="s">
        <v>16</v>
      </c>
      <c r="AN7" s="566" t="s">
        <v>16</v>
      </c>
      <c r="AO7" s="568" t="s">
        <v>17</v>
      </c>
      <c r="AP7" s="566" t="s">
        <v>17</v>
      </c>
      <c r="AQ7" s="568" t="s">
        <v>18</v>
      </c>
      <c r="AR7" s="566" t="s">
        <v>18</v>
      </c>
      <c r="AS7" s="569" t="s">
        <v>12</v>
      </c>
      <c r="AT7" s="412" t="s">
        <v>12</v>
      </c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0"/>
      <c r="DM7" s="280"/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280"/>
      <c r="EP7" s="280"/>
      <c r="EQ7" s="280"/>
      <c r="ER7" s="280"/>
      <c r="ES7" s="280"/>
    </row>
    <row r="8" spans="1:149" s="56" customFormat="1" ht="30.75" customHeight="1" x14ac:dyDescent="0.35">
      <c r="A8" s="842" t="s">
        <v>85</v>
      </c>
      <c r="B8" s="843"/>
      <c r="C8" s="171"/>
      <c r="D8" s="408">
        <f t="shared" ref="D8:D15" si="0">C8</f>
        <v>0</v>
      </c>
      <c r="E8" s="171"/>
      <c r="F8" s="408">
        <f t="shared" ref="F8:F15" si="1">E8</f>
        <v>0</v>
      </c>
      <c r="G8" s="171"/>
      <c r="H8" s="408">
        <f t="shared" ref="H8:H15" si="2">G8</f>
        <v>0</v>
      </c>
      <c r="I8" s="171"/>
      <c r="J8" s="408">
        <f t="shared" ref="J8:L15" si="3">I8</f>
        <v>0</v>
      </c>
      <c r="K8" s="171"/>
      <c r="L8" s="408">
        <f t="shared" si="3"/>
        <v>0</v>
      </c>
      <c r="M8" s="171"/>
      <c r="N8" s="408">
        <f t="shared" ref="N8:AB15" si="4">M8</f>
        <v>0</v>
      </c>
      <c r="O8" s="171"/>
      <c r="P8" s="408">
        <f t="shared" si="4"/>
        <v>0</v>
      </c>
      <c r="Q8" s="173"/>
      <c r="R8" s="408">
        <f t="shared" si="4"/>
        <v>0</v>
      </c>
      <c r="S8" s="173"/>
      <c r="T8" s="408">
        <f t="shared" ref="T8:Z15" si="5">S8</f>
        <v>0</v>
      </c>
      <c r="U8" s="173"/>
      <c r="V8" s="408">
        <f t="shared" si="5"/>
        <v>0</v>
      </c>
      <c r="W8" s="173"/>
      <c r="X8" s="408">
        <f t="shared" si="5"/>
        <v>0</v>
      </c>
      <c r="Y8" s="173"/>
      <c r="Z8" s="408">
        <f t="shared" si="5"/>
        <v>0</v>
      </c>
      <c r="AA8" s="173"/>
      <c r="AB8" s="408">
        <f t="shared" si="4"/>
        <v>0</v>
      </c>
      <c r="AC8" s="173"/>
      <c r="AD8" s="408">
        <f t="shared" ref="AD8:AD15" si="6">AC8</f>
        <v>0</v>
      </c>
      <c r="AE8" s="174"/>
      <c r="AF8" s="408">
        <f t="shared" ref="AF8:AF15" si="7">AE8</f>
        <v>0</v>
      </c>
      <c r="AG8" s="174"/>
      <c r="AH8" s="408">
        <f t="shared" ref="AH8:AH15" si="8">AG8</f>
        <v>0</v>
      </c>
      <c r="AI8" s="174"/>
      <c r="AJ8" s="408">
        <f t="shared" ref="AJ8:AJ15" si="9">AI8</f>
        <v>0</v>
      </c>
      <c r="AK8" s="174"/>
      <c r="AL8" s="408">
        <f t="shared" ref="AL8:AL15" si="10">AK8</f>
        <v>0</v>
      </c>
      <c r="AM8" s="174"/>
      <c r="AN8" s="408">
        <f t="shared" ref="AN8:AN15" si="11">AM8</f>
        <v>0</v>
      </c>
      <c r="AO8" s="174"/>
      <c r="AP8" s="408">
        <f t="shared" ref="AP8:AP15" si="12">AO8</f>
        <v>0</v>
      </c>
      <c r="AQ8" s="174"/>
      <c r="AR8" s="408">
        <f>AQ8</f>
        <v>0</v>
      </c>
      <c r="AS8" s="304"/>
      <c r="AT8" s="408">
        <f>AS8</f>
        <v>0</v>
      </c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</row>
    <row r="9" spans="1:149" s="61" customFormat="1" ht="32.1" customHeight="1" x14ac:dyDescent="0.25">
      <c r="A9" s="813" t="s">
        <v>20</v>
      </c>
      <c r="B9" s="813"/>
      <c r="C9" s="171"/>
      <c r="D9" s="408">
        <f t="shared" si="0"/>
        <v>0</v>
      </c>
      <c r="E9" s="171"/>
      <c r="F9" s="408">
        <f t="shared" si="1"/>
        <v>0</v>
      </c>
      <c r="G9" s="171"/>
      <c r="H9" s="408">
        <f t="shared" si="2"/>
        <v>0</v>
      </c>
      <c r="I9" s="171"/>
      <c r="J9" s="408">
        <f t="shared" si="3"/>
        <v>0</v>
      </c>
      <c r="K9" s="171"/>
      <c r="L9" s="408">
        <f t="shared" si="3"/>
        <v>0</v>
      </c>
      <c r="M9" s="171"/>
      <c r="N9" s="408">
        <f t="shared" si="4"/>
        <v>0</v>
      </c>
      <c r="O9" s="171"/>
      <c r="P9" s="408">
        <f t="shared" si="4"/>
        <v>0</v>
      </c>
      <c r="Q9" s="173"/>
      <c r="R9" s="408">
        <f t="shared" si="4"/>
        <v>0</v>
      </c>
      <c r="S9" s="173"/>
      <c r="T9" s="408">
        <f t="shared" si="5"/>
        <v>0</v>
      </c>
      <c r="U9" s="173"/>
      <c r="V9" s="408">
        <f t="shared" si="5"/>
        <v>0</v>
      </c>
      <c r="W9" s="173"/>
      <c r="X9" s="408">
        <f t="shared" si="5"/>
        <v>0</v>
      </c>
      <c r="Y9" s="173"/>
      <c r="Z9" s="408">
        <f t="shared" si="5"/>
        <v>0</v>
      </c>
      <c r="AA9" s="173"/>
      <c r="AB9" s="408">
        <f t="shared" si="4"/>
        <v>0</v>
      </c>
      <c r="AC9" s="173"/>
      <c r="AD9" s="408">
        <f t="shared" si="6"/>
        <v>0</v>
      </c>
      <c r="AE9" s="174"/>
      <c r="AF9" s="408">
        <f t="shared" si="7"/>
        <v>0</v>
      </c>
      <c r="AG9" s="174"/>
      <c r="AH9" s="408">
        <f t="shared" si="8"/>
        <v>0</v>
      </c>
      <c r="AI9" s="174"/>
      <c r="AJ9" s="408">
        <f t="shared" si="9"/>
        <v>0</v>
      </c>
      <c r="AK9" s="174"/>
      <c r="AL9" s="408">
        <f t="shared" si="10"/>
        <v>0</v>
      </c>
      <c r="AM9" s="174"/>
      <c r="AN9" s="408">
        <f t="shared" si="11"/>
        <v>0</v>
      </c>
      <c r="AO9" s="174"/>
      <c r="AP9" s="408">
        <f t="shared" si="12"/>
        <v>0</v>
      </c>
      <c r="AQ9" s="174"/>
      <c r="AR9" s="408">
        <f t="shared" ref="AR9:AT15" si="13">AQ9</f>
        <v>0</v>
      </c>
      <c r="AS9" s="304"/>
      <c r="AT9" s="408">
        <f t="shared" si="13"/>
        <v>0</v>
      </c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</row>
    <row r="10" spans="1:149" s="61" customFormat="1" ht="32.1" customHeight="1" x14ac:dyDescent="0.25">
      <c r="A10" s="813" t="s">
        <v>19</v>
      </c>
      <c r="B10" s="813"/>
      <c r="C10" s="171"/>
      <c r="D10" s="408">
        <f t="shared" si="0"/>
        <v>0</v>
      </c>
      <c r="E10" s="171"/>
      <c r="F10" s="408">
        <f t="shared" si="1"/>
        <v>0</v>
      </c>
      <c r="G10" s="171"/>
      <c r="H10" s="408">
        <f t="shared" si="2"/>
        <v>0</v>
      </c>
      <c r="I10" s="171"/>
      <c r="J10" s="408">
        <f t="shared" si="3"/>
        <v>0</v>
      </c>
      <c r="K10" s="171"/>
      <c r="L10" s="408">
        <f t="shared" si="3"/>
        <v>0</v>
      </c>
      <c r="M10" s="171"/>
      <c r="N10" s="408">
        <f t="shared" si="4"/>
        <v>0</v>
      </c>
      <c r="O10" s="171"/>
      <c r="P10" s="408">
        <f t="shared" si="4"/>
        <v>0</v>
      </c>
      <c r="Q10" s="173"/>
      <c r="R10" s="408">
        <f t="shared" si="4"/>
        <v>0</v>
      </c>
      <c r="S10" s="173"/>
      <c r="T10" s="408">
        <f t="shared" si="5"/>
        <v>0</v>
      </c>
      <c r="U10" s="173"/>
      <c r="V10" s="408">
        <f t="shared" si="5"/>
        <v>0</v>
      </c>
      <c r="W10" s="173"/>
      <c r="X10" s="408">
        <f t="shared" si="5"/>
        <v>0</v>
      </c>
      <c r="Y10" s="173"/>
      <c r="Z10" s="408">
        <f t="shared" si="5"/>
        <v>0</v>
      </c>
      <c r="AA10" s="173"/>
      <c r="AB10" s="408">
        <f t="shared" si="4"/>
        <v>0</v>
      </c>
      <c r="AC10" s="173"/>
      <c r="AD10" s="408">
        <f t="shared" si="6"/>
        <v>0</v>
      </c>
      <c r="AE10" s="174"/>
      <c r="AF10" s="408">
        <f t="shared" si="7"/>
        <v>0</v>
      </c>
      <c r="AG10" s="174"/>
      <c r="AH10" s="408">
        <f t="shared" si="8"/>
        <v>0</v>
      </c>
      <c r="AI10" s="174"/>
      <c r="AJ10" s="408">
        <f t="shared" si="9"/>
        <v>0</v>
      </c>
      <c r="AK10" s="174"/>
      <c r="AL10" s="408">
        <f t="shared" si="10"/>
        <v>0</v>
      </c>
      <c r="AM10" s="174"/>
      <c r="AN10" s="408">
        <f t="shared" si="11"/>
        <v>0</v>
      </c>
      <c r="AO10" s="174"/>
      <c r="AP10" s="408">
        <f t="shared" si="12"/>
        <v>0</v>
      </c>
      <c r="AQ10" s="174"/>
      <c r="AR10" s="408">
        <f t="shared" si="13"/>
        <v>0</v>
      </c>
      <c r="AS10" s="304"/>
      <c r="AT10" s="408">
        <f t="shared" si="13"/>
        <v>0</v>
      </c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</row>
    <row r="11" spans="1:149" s="61" customFormat="1" ht="32.1" customHeight="1" x14ac:dyDescent="0.25">
      <c r="A11" s="813" t="s">
        <v>23</v>
      </c>
      <c r="B11" s="813"/>
      <c r="C11" s="171"/>
      <c r="D11" s="408">
        <f t="shared" si="0"/>
        <v>0</v>
      </c>
      <c r="E11" s="171"/>
      <c r="F11" s="408">
        <f t="shared" si="1"/>
        <v>0</v>
      </c>
      <c r="G11" s="171"/>
      <c r="H11" s="408">
        <f t="shared" si="2"/>
        <v>0</v>
      </c>
      <c r="I11" s="171"/>
      <c r="J11" s="408">
        <f t="shared" si="3"/>
        <v>0</v>
      </c>
      <c r="K11" s="171"/>
      <c r="L11" s="408">
        <f t="shared" si="3"/>
        <v>0</v>
      </c>
      <c r="M11" s="171"/>
      <c r="N11" s="408">
        <f t="shared" si="4"/>
        <v>0</v>
      </c>
      <c r="O11" s="171"/>
      <c r="P11" s="408">
        <f t="shared" si="4"/>
        <v>0</v>
      </c>
      <c r="Q11" s="173"/>
      <c r="R11" s="408">
        <f t="shared" si="4"/>
        <v>0</v>
      </c>
      <c r="S11" s="173"/>
      <c r="T11" s="408">
        <f t="shared" si="5"/>
        <v>0</v>
      </c>
      <c r="U11" s="173"/>
      <c r="V11" s="408">
        <f t="shared" si="5"/>
        <v>0</v>
      </c>
      <c r="W11" s="173"/>
      <c r="X11" s="408">
        <f t="shared" si="5"/>
        <v>0</v>
      </c>
      <c r="Y11" s="173"/>
      <c r="Z11" s="408">
        <f t="shared" si="5"/>
        <v>0</v>
      </c>
      <c r="AA11" s="173"/>
      <c r="AB11" s="408">
        <f t="shared" si="4"/>
        <v>0</v>
      </c>
      <c r="AC11" s="173"/>
      <c r="AD11" s="408">
        <f t="shared" si="6"/>
        <v>0</v>
      </c>
      <c r="AE11" s="174"/>
      <c r="AF11" s="408">
        <f t="shared" si="7"/>
        <v>0</v>
      </c>
      <c r="AG11" s="174"/>
      <c r="AH11" s="408">
        <f t="shared" si="8"/>
        <v>0</v>
      </c>
      <c r="AI11" s="174"/>
      <c r="AJ11" s="408">
        <f t="shared" si="9"/>
        <v>0</v>
      </c>
      <c r="AK11" s="174"/>
      <c r="AL11" s="408">
        <f t="shared" si="10"/>
        <v>0</v>
      </c>
      <c r="AM11" s="174"/>
      <c r="AN11" s="408">
        <f t="shared" si="11"/>
        <v>0</v>
      </c>
      <c r="AO11" s="174"/>
      <c r="AP11" s="408">
        <f t="shared" si="12"/>
        <v>0</v>
      </c>
      <c r="AQ11" s="174"/>
      <c r="AR11" s="408">
        <f t="shared" si="13"/>
        <v>0</v>
      </c>
      <c r="AS11" s="304"/>
      <c r="AT11" s="408">
        <f t="shared" si="13"/>
        <v>0</v>
      </c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</row>
    <row r="12" spans="1:149" s="61" customFormat="1" ht="32.1" customHeight="1" x14ac:dyDescent="0.25">
      <c r="A12" s="813" t="s">
        <v>19</v>
      </c>
      <c r="B12" s="813"/>
      <c r="C12" s="171"/>
      <c r="D12" s="408">
        <f t="shared" si="0"/>
        <v>0</v>
      </c>
      <c r="E12" s="171"/>
      <c r="F12" s="408">
        <f t="shared" si="1"/>
        <v>0</v>
      </c>
      <c r="G12" s="171"/>
      <c r="H12" s="408">
        <f t="shared" si="2"/>
        <v>0</v>
      </c>
      <c r="I12" s="171"/>
      <c r="J12" s="408">
        <f t="shared" si="3"/>
        <v>0</v>
      </c>
      <c r="K12" s="171"/>
      <c r="L12" s="408">
        <f t="shared" si="3"/>
        <v>0</v>
      </c>
      <c r="M12" s="171"/>
      <c r="N12" s="408">
        <f t="shared" si="4"/>
        <v>0</v>
      </c>
      <c r="O12" s="171"/>
      <c r="P12" s="408">
        <f t="shared" si="4"/>
        <v>0</v>
      </c>
      <c r="Q12" s="173"/>
      <c r="R12" s="408">
        <f t="shared" si="4"/>
        <v>0</v>
      </c>
      <c r="S12" s="173"/>
      <c r="T12" s="408">
        <f t="shared" si="5"/>
        <v>0</v>
      </c>
      <c r="U12" s="173"/>
      <c r="V12" s="408">
        <f t="shared" si="5"/>
        <v>0</v>
      </c>
      <c r="W12" s="173"/>
      <c r="X12" s="408">
        <f t="shared" si="5"/>
        <v>0</v>
      </c>
      <c r="Y12" s="173"/>
      <c r="Z12" s="408">
        <f t="shared" si="5"/>
        <v>0</v>
      </c>
      <c r="AA12" s="173"/>
      <c r="AB12" s="408">
        <f t="shared" si="4"/>
        <v>0</v>
      </c>
      <c r="AC12" s="173"/>
      <c r="AD12" s="408">
        <f t="shared" si="6"/>
        <v>0</v>
      </c>
      <c r="AE12" s="174"/>
      <c r="AF12" s="408">
        <f t="shared" si="7"/>
        <v>0</v>
      </c>
      <c r="AG12" s="174"/>
      <c r="AH12" s="408">
        <f t="shared" si="8"/>
        <v>0</v>
      </c>
      <c r="AI12" s="174"/>
      <c r="AJ12" s="408">
        <f t="shared" si="9"/>
        <v>0</v>
      </c>
      <c r="AK12" s="174"/>
      <c r="AL12" s="408">
        <f t="shared" si="10"/>
        <v>0</v>
      </c>
      <c r="AM12" s="174"/>
      <c r="AN12" s="408">
        <f t="shared" si="11"/>
        <v>0</v>
      </c>
      <c r="AO12" s="174"/>
      <c r="AP12" s="408">
        <f t="shared" si="12"/>
        <v>0</v>
      </c>
      <c r="AQ12" s="174"/>
      <c r="AR12" s="408">
        <f t="shared" si="13"/>
        <v>0</v>
      </c>
      <c r="AS12" s="304"/>
      <c r="AT12" s="408">
        <f t="shared" si="13"/>
        <v>0</v>
      </c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</row>
    <row r="13" spans="1:149" s="61" customFormat="1" ht="32.1" customHeight="1" x14ac:dyDescent="0.25">
      <c r="A13" s="813" t="s">
        <v>23</v>
      </c>
      <c r="B13" s="813"/>
      <c r="C13" s="171"/>
      <c r="D13" s="408">
        <f t="shared" si="0"/>
        <v>0</v>
      </c>
      <c r="E13" s="171"/>
      <c r="F13" s="408">
        <f t="shared" si="1"/>
        <v>0</v>
      </c>
      <c r="G13" s="171"/>
      <c r="H13" s="408">
        <f t="shared" si="2"/>
        <v>0</v>
      </c>
      <c r="I13" s="171"/>
      <c r="J13" s="408">
        <f t="shared" si="3"/>
        <v>0</v>
      </c>
      <c r="K13" s="171"/>
      <c r="L13" s="408">
        <f t="shared" si="3"/>
        <v>0</v>
      </c>
      <c r="M13" s="171"/>
      <c r="N13" s="408">
        <f t="shared" si="4"/>
        <v>0</v>
      </c>
      <c r="O13" s="171"/>
      <c r="P13" s="408">
        <f t="shared" si="4"/>
        <v>0</v>
      </c>
      <c r="Q13" s="173"/>
      <c r="R13" s="408">
        <f t="shared" si="4"/>
        <v>0</v>
      </c>
      <c r="S13" s="173"/>
      <c r="T13" s="408">
        <f t="shared" si="5"/>
        <v>0</v>
      </c>
      <c r="U13" s="173"/>
      <c r="V13" s="408">
        <f t="shared" si="5"/>
        <v>0</v>
      </c>
      <c r="W13" s="173"/>
      <c r="X13" s="408">
        <f t="shared" si="5"/>
        <v>0</v>
      </c>
      <c r="Y13" s="173"/>
      <c r="Z13" s="408">
        <f t="shared" si="5"/>
        <v>0</v>
      </c>
      <c r="AA13" s="173"/>
      <c r="AB13" s="408">
        <f t="shared" si="4"/>
        <v>0</v>
      </c>
      <c r="AC13" s="173"/>
      <c r="AD13" s="408">
        <f t="shared" si="6"/>
        <v>0</v>
      </c>
      <c r="AE13" s="174"/>
      <c r="AF13" s="408">
        <f t="shared" si="7"/>
        <v>0</v>
      </c>
      <c r="AG13" s="174"/>
      <c r="AH13" s="408">
        <f t="shared" si="8"/>
        <v>0</v>
      </c>
      <c r="AI13" s="174"/>
      <c r="AJ13" s="408">
        <f t="shared" si="9"/>
        <v>0</v>
      </c>
      <c r="AK13" s="174"/>
      <c r="AL13" s="408">
        <f t="shared" si="10"/>
        <v>0</v>
      </c>
      <c r="AM13" s="174"/>
      <c r="AN13" s="408">
        <f t="shared" si="11"/>
        <v>0</v>
      </c>
      <c r="AO13" s="174"/>
      <c r="AP13" s="408">
        <f t="shared" si="12"/>
        <v>0</v>
      </c>
      <c r="AQ13" s="174"/>
      <c r="AR13" s="408">
        <f t="shared" si="13"/>
        <v>0</v>
      </c>
      <c r="AS13" s="304"/>
      <c r="AT13" s="408">
        <f t="shared" si="13"/>
        <v>0</v>
      </c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</row>
    <row r="14" spans="1:149" s="61" customFormat="1" ht="32.1" customHeight="1" x14ac:dyDescent="0.25">
      <c r="A14" s="813" t="s">
        <v>19</v>
      </c>
      <c r="B14" s="813"/>
      <c r="C14" s="171"/>
      <c r="D14" s="408">
        <f t="shared" si="0"/>
        <v>0</v>
      </c>
      <c r="E14" s="171"/>
      <c r="F14" s="408">
        <f t="shared" si="1"/>
        <v>0</v>
      </c>
      <c r="G14" s="171"/>
      <c r="H14" s="408">
        <f t="shared" si="2"/>
        <v>0</v>
      </c>
      <c r="I14" s="171"/>
      <c r="J14" s="408">
        <f t="shared" si="3"/>
        <v>0</v>
      </c>
      <c r="K14" s="171"/>
      <c r="L14" s="408">
        <f t="shared" si="3"/>
        <v>0</v>
      </c>
      <c r="M14" s="171"/>
      <c r="N14" s="408">
        <f t="shared" si="4"/>
        <v>0</v>
      </c>
      <c r="O14" s="171"/>
      <c r="P14" s="408">
        <f t="shared" si="4"/>
        <v>0</v>
      </c>
      <c r="Q14" s="173"/>
      <c r="R14" s="408">
        <f t="shared" si="4"/>
        <v>0</v>
      </c>
      <c r="S14" s="173"/>
      <c r="T14" s="408">
        <f t="shared" si="5"/>
        <v>0</v>
      </c>
      <c r="U14" s="173"/>
      <c r="V14" s="408">
        <f t="shared" si="5"/>
        <v>0</v>
      </c>
      <c r="W14" s="173"/>
      <c r="X14" s="408">
        <f t="shared" si="5"/>
        <v>0</v>
      </c>
      <c r="Y14" s="173"/>
      <c r="Z14" s="408">
        <f t="shared" si="5"/>
        <v>0</v>
      </c>
      <c r="AA14" s="173"/>
      <c r="AB14" s="408">
        <f t="shared" si="4"/>
        <v>0</v>
      </c>
      <c r="AC14" s="173"/>
      <c r="AD14" s="408">
        <f t="shared" si="6"/>
        <v>0</v>
      </c>
      <c r="AE14" s="174"/>
      <c r="AF14" s="408">
        <f t="shared" si="7"/>
        <v>0</v>
      </c>
      <c r="AG14" s="174"/>
      <c r="AH14" s="408">
        <f t="shared" si="8"/>
        <v>0</v>
      </c>
      <c r="AI14" s="174"/>
      <c r="AJ14" s="408">
        <f t="shared" si="9"/>
        <v>0</v>
      </c>
      <c r="AK14" s="174"/>
      <c r="AL14" s="408">
        <f t="shared" si="10"/>
        <v>0</v>
      </c>
      <c r="AM14" s="174"/>
      <c r="AN14" s="408">
        <f t="shared" si="11"/>
        <v>0</v>
      </c>
      <c r="AO14" s="174"/>
      <c r="AP14" s="408">
        <f t="shared" si="12"/>
        <v>0</v>
      </c>
      <c r="AQ14" s="174"/>
      <c r="AR14" s="408">
        <f t="shared" si="13"/>
        <v>0</v>
      </c>
      <c r="AS14" s="304"/>
      <c r="AT14" s="408">
        <f t="shared" si="13"/>
        <v>0</v>
      </c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</row>
    <row r="15" spans="1:149" s="61" customFormat="1" ht="32.1" customHeight="1" x14ac:dyDescent="0.3">
      <c r="A15" s="844" t="s">
        <v>86</v>
      </c>
      <c r="B15" s="845"/>
      <c r="C15" s="171"/>
      <c r="D15" s="408">
        <f t="shared" si="0"/>
        <v>0</v>
      </c>
      <c r="E15" s="171"/>
      <c r="F15" s="408">
        <f t="shared" si="1"/>
        <v>0</v>
      </c>
      <c r="G15" s="171"/>
      <c r="H15" s="408">
        <f t="shared" si="2"/>
        <v>0</v>
      </c>
      <c r="I15" s="171"/>
      <c r="J15" s="408">
        <f t="shared" si="3"/>
        <v>0</v>
      </c>
      <c r="K15" s="171"/>
      <c r="L15" s="408">
        <f t="shared" si="3"/>
        <v>0</v>
      </c>
      <c r="M15" s="171"/>
      <c r="N15" s="408">
        <f t="shared" si="4"/>
        <v>0</v>
      </c>
      <c r="O15" s="171"/>
      <c r="P15" s="408">
        <f t="shared" si="4"/>
        <v>0</v>
      </c>
      <c r="Q15" s="173"/>
      <c r="R15" s="408">
        <f t="shared" si="4"/>
        <v>0</v>
      </c>
      <c r="S15" s="173"/>
      <c r="T15" s="408">
        <f t="shared" si="5"/>
        <v>0</v>
      </c>
      <c r="U15" s="173"/>
      <c r="V15" s="408">
        <f t="shared" si="5"/>
        <v>0</v>
      </c>
      <c r="W15" s="173"/>
      <c r="X15" s="408">
        <f t="shared" si="5"/>
        <v>0</v>
      </c>
      <c r="Y15" s="173"/>
      <c r="Z15" s="408">
        <f t="shared" si="5"/>
        <v>0</v>
      </c>
      <c r="AA15" s="173"/>
      <c r="AB15" s="408">
        <f t="shared" si="4"/>
        <v>0</v>
      </c>
      <c r="AC15" s="173"/>
      <c r="AD15" s="408">
        <f t="shared" si="6"/>
        <v>0</v>
      </c>
      <c r="AE15" s="174"/>
      <c r="AF15" s="408">
        <f t="shared" si="7"/>
        <v>0</v>
      </c>
      <c r="AG15" s="174"/>
      <c r="AH15" s="408">
        <f t="shared" si="8"/>
        <v>0</v>
      </c>
      <c r="AI15" s="174"/>
      <c r="AJ15" s="408">
        <f t="shared" si="9"/>
        <v>0</v>
      </c>
      <c r="AK15" s="174"/>
      <c r="AL15" s="408">
        <f t="shared" si="10"/>
        <v>0</v>
      </c>
      <c r="AM15" s="174"/>
      <c r="AN15" s="408">
        <f t="shared" si="11"/>
        <v>0</v>
      </c>
      <c r="AO15" s="174"/>
      <c r="AP15" s="408">
        <f t="shared" si="12"/>
        <v>0</v>
      </c>
      <c r="AQ15" s="174"/>
      <c r="AR15" s="408">
        <f t="shared" si="13"/>
        <v>0</v>
      </c>
      <c r="AS15" s="304"/>
      <c r="AT15" s="408">
        <f t="shared" si="13"/>
        <v>0</v>
      </c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</row>
    <row r="16" spans="1:149" s="377" customFormat="1" ht="32.1" hidden="1" customHeight="1" x14ac:dyDescent="0.3">
      <c r="A16" s="847" t="s">
        <v>24</v>
      </c>
      <c r="B16" s="848"/>
      <c r="C16" s="488">
        <f>IF(C17&lt;0,C17+24,C17)</f>
        <v>0</v>
      </c>
      <c r="D16" s="488"/>
      <c r="E16" s="488">
        <f>IF(E17&lt;0,E17+24,E17)</f>
        <v>0</v>
      </c>
      <c r="F16" s="488"/>
      <c r="G16" s="488">
        <f>IF(G17&lt;0,G17+24,G17)</f>
        <v>0</v>
      </c>
      <c r="H16" s="488"/>
      <c r="I16" s="488">
        <f>IF(I17&lt;0,I17+24,I17)</f>
        <v>0</v>
      </c>
      <c r="J16" s="488"/>
      <c r="K16" s="488">
        <f>IF(K17&lt;0,K17+24,K17)</f>
        <v>0</v>
      </c>
      <c r="L16" s="488"/>
      <c r="M16" s="488">
        <f>IF(M17&lt;0,M17+24,M17)</f>
        <v>0</v>
      </c>
      <c r="N16" s="488"/>
      <c r="O16" s="488">
        <f>IF(O17&lt;0,O17+24,O17)</f>
        <v>0</v>
      </c>
      <c r="P16" s="488"/>
      <c r="Q16" s="489">
        <f>IF(Q17&lt;0,Q17+24,Q17)</f>
        <v>0</v>
      </c>
      <c r="R16" s="488"/>
      <c r="S16" s="489">
        <f>IF(S17&lt;0,S17+24,S17)</f>
        <v>0</v>
      </c>
      <c r="T16" s="488"/>
      <c r="U16" s="489">
        <f>IF(U17&lt;0,U17+24,U17)</f>
        <v>0</v>
      </c>
      <c r="V16" s="488"/>
      <c r="W16" s="489">
        <f>IF(W17&lt;0,W17+24,W17)</f>
        <v>0</v>
      </c>
      <c r="X16" s="488"/>
      <c r="Y16" s="489">
        <f>IF(Y17&lt;0,Y17+24,Y17)</f>
        <v>0</v>
      </c>
      <c r="Z16" s="488"/>
      <c r="AA16" s="489">
        <f>IF(AA17&lt;0,AA17+24,AA17)</f>
        <v>0</v>
      </c>
      <c r="AB16" s="488"/>
      <c r="AC16" s="489">
        <f>IF(AC17&lt;0,AC17+24,AC17)</f>
        <v>0</v>
      </c>
      <c r="AD16" s="488"/>
      <c r="AE16" s="488">
        <f>IF(AE17&lt;0,AE17+24,AE17)</f>
        <v>0</v>
      </c>
      <c r="AF16" s="488"/>
      <c r="AG16" s="488">
        <f>IF(AG17&lt;0,AG17+24,AG17)</f>
        <v>0</v>
      </c>
      <c r="AH16" s="488"/>
      <c r="AI16" s="488">
        <f>IF(AI17&lt;0,AI17+24,AI17)</f>
        <v>0</v>
      </c>
      <c r="AJ16" s="488"/>
      <c r="AK16" s="488">
        <f>IF(AK17&lt;0,AK17+24,AK17)</f>
        <v>0</v>
      </c>
      <c r="AL16" s="488"/>
      <c r="AM16" s="488">
        <f>IF(AM17&lt;0,AM17+24,AM17)</f>
        <v>0</v>
      </c>
      <c r="AN16" s="488"/>
      <c r="AO16" s="488">
        <f>IF(AO17&lt;0,AO17+24,AO17)</f>
        <v>0</v>
      </c>
      <c r="AP16" s="488"/>
      <c r="AQ16" s="488">
        <f>IF(AQ17&lt;0,AQ17+24,AQ17)</f>
        <v>0</v>
      </c>
      <c r="AR16" s="488"/>
      <c r="AS16" s="488">
        <f>IF(AS17&lt;0,AS17+24,AS17)</f>
        <v>0</v>
      </c>
      <c r="AT16" s="488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6"/>
      <c r="BJ16" s="376"/>
      <c r="BK16" s="376"/>
      <c r="BL16" s="376"/>
      <c r="BM16" s="376"/>
      <c r="BN16" s="376"/>
      <c r="BO16" s="376"/>
      <c r="BP16" s="376"/>
      <c r="BQ16" s="376"/>
      <c r="BR16" s="376"/>
      <c r="BS16" s="376"/>
      <c r="BT16" s="376"/>
      <c r="BU16" s="376"/>
      <c r="BV16" s="376"/>
      <c r="BW16" s="376"/>
      <c r="BX16" s="376"/>
      <c r="BY16" s="376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76"/>
      <c r="CT16" s="376"/>
      <c r="CU16" s="376"/>
      <c r="CV16" s="376"/>
      <c r="CW16" s="376"/>
      <c r="CX16" s="376"/>
      <c r="CY16" s="376"/>
      <c r="CZ16" s="376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76"/>
      <c r="EI16" s="376"/>
      <c r="EJ16" s="376"/>
      <c r="EK16" s="376"/>
      <c r="EL16" s="376"/>
      <c r="EM16" s="376"/>
      <c r="EN16" s="376"/>
      <c r="EO16" s="376"/>
      <c r="EP16" s="376"/>
      <c r="EQ16" s="376"/>
      <c r="ER16" s="376"/>
      <c r="ES16" s="376"/>
    </row>
    <row r="17" spans="1:149" s="627" customFormat="1" ht="39" hidden="1" customHeight="1" x14ac:dyDescent="0.3">
      <c r="A17" s="846" t="s">
        <v>24</v>
      </c>
      <c r="B17" s="846"/>
      <c r="C17" s="638">
        <f>(C15-C8)-(C10-C9)-(C12-C11)-(C14-C13)</f>
        <v>0</v>
      </c>
      <c r="D17" s="499">
        <f>(ROUND(D15*24/0.25,0)*0.25)-(ROUND(D8*24/0.25,0)*0.25)-(IF(D9=MAX(D9:D14),0,ROUND((D10-D9)*24/0.25,0)*0.25))-(IF(D11=MAX(D9:D14),0,ROUND((D12-D11)*24/0.25,0)*0.25))</f>
        <v>0</v>
      </c>
      <c r="E17" s="638">
        <f>(E15-E8)-(E10-E9)-(E12-E11)-(E14-E13)</f>
        <v>0</v>
      </c>
      <c r="F17" s="499">
        <f>(ROUND(F15*24/0.25,0)*0.25)-(ROUND(F8*24/0.25,0)*0.25)-(IF(F9=MAX(F9:F14),0,ROUND((F10-F9)*24/0.25,0)*0.25))-(IF(F11=MAX(F9:F14),0,ROUND((F12-F11)*24/0.25,0)*0.25))</f>
        <v>0</v>
      </c>
      <c r="G17" s="638">
        <f>(G15-G8)-(G10-G9)-(G12-G11)-(G14-G13)</f>
        <v>0</v>
      </c>
      <c r="H17" s="499">
        <f>(ROUND(H15*24/0.25,0)*0.25)-(ROUND(H8*24/0.25,0)*0.25)-(IF(H9=MAX(H9:H14),0,ROUND((H10-H9)*24/0.25,0)*0.25))-(IF(H11=MAX(H9:H14),0,ROUND((H12-H11)*24/0.25,0)*0.25))</f>
        <v>0</v>
      </c>
      <c r="I17" s="638">
        <f>(I15-I8)-(I10-I9)-(I12-I11)-(I14-I13)</f>
        <v>0</v>
      </c>
      <c r="J17" s="499">
        <f>(ROUND(J15*24/0.25,0)*0.25)-(ROUND(J8*24/0.25,0)*0.25)-(IF(J9=MAX(J9:J14),0,ROUND((J10-J9)*24/0.25,0)*0.25))-(IF(J11=MAX(J9:J14),0,ROUND((J12-J11)*24/0.25,0)*0.25))</f>
        <v>0</v>
      </c>
      <c r="K17" s="638">
        <f>(K15-K8)-(K10-K9)-(K12-K11)-(K14-K13)</f>
        <v>0</v>
      </c>
      <c r="L17" s="499">
        <f>(ROUND(L15*24/0.25,0)*0.25)-(ROUND(L8*24/0.25,0)*0.25)-(IF(L9=MAX(L9:L14),0,ROUND((L10-L9)*24/0.25,0)*0.25))-(IF(L11=MAX(L9:L14),0,ROUND((L12-L11)*24/0.25,0)*0.25))</f>
        <v>0</v>
      </c>
      <c r="M17" s="638">
        <f>(M15-M8)-(M10-M9)-(M12-M11)-(M14-M13)</f>
        <v>0</v>
      </c>
      <c r="N17" s="499">
        <f>(ROUND(N15*24/0.25,0)*0.25)-(ROUND(N8*24/0.25,0)*0.25)-(IF(N9=MAX(N9:N14),0,ROUND((N10-N9)*24/0.25,0)*0.25))-(IF(N11=MAX(N9:N14),0,ROUND((N12-N11)*24/0.25,0)*0.25))</f>
        <v>0</v>
      </c>
      <c r="O17" s="638">
        <f>(O15-O8)-(O10-O9)-(O12-O11)-(O14-O13)</f>
        <v>0</v>
      </c>
      <c r="P17" s="499">
        <f>(ROUND(P15*24/0.25,0)*0.25)-(ROUND(P8*24/0.25,0)*0.25)-(IF(P9=MAX(P9:P14),0,ROUND((P10-P9)*24/0.25,0)*0.25))-(IF(P11=MAX(P9:P14),0,ROUND((P12-P11)*24/0.25,0)*0.25))</f>
        <v>0</v>
      </c>
      <c r="Q17" s="638">
        <f>(Q15-Q8)-(Q10-Q9)-(Q12-Q11)-(Q14-Q13)</f>
        <v>0</v>
      </c>
      <c r="R17" s="499">
        <f>(ROUND(R15*24/0.25,0)*0.25)-(ROUND(R8*24/0.25,0)*0.25)-(IF(R9=MAX(R9:R14),0,ROUND((R10-R9)*24/0.25,0)*0.25))-(IF(R11=MAX(R9:R14),0,ROUND((R12-R11)*24/0.25,0)*0.25))</f>
        <v>0</v>
      </c>
      <c r="S17" s="638">
        <f>(S15-S8)-(S10-S9)-(S12-S11)-(S14-S13)</f>
        <v>0</v>
      </c>
      <c r="T17" s="499">
        <f>(ROUND(T15*24/0.25,0)*0.25)-(ROUND(T8*24/0.25,0)*0.25)-(IF(T9=MAX(T9:T14),0,ROUND((T10-T9)*24/0.25,0)*0.25))-(IF(T11=MAX(T9:T14),0,ROUND((T12-T11)*24/0.25,0)*0.25))</f>
        <v>0</v>
      </c>
      <c r="U17" s="638">
        <f>(U15-U8)-(U10-U9)-(U12-U11)-(U14-U13)</f>
        <v>0</v>
      </c>
      <c r="V17" s="499">
        <f>(ROUND(V15*24/0.25,0)*0.25)-(ROUND(V8*24/0.25,0)*0.25)-(IF(V9=MAX(V9:V14),0,ROUND((V10-V9)*24/0.25,0)*0.25))-(IF(V11=MAX(V9:V14),0,ROUND((V12-V11)*24/0.25,0)*0.25))</f>
        <v>0</v>
      </c>
      <c r="W17" s="638">
        <f>(W15-W8)-(W10-W9)-(W12-W11)-(W14-W13)</f>
        <v>0</v>
      </c>
      <c r="X17" s="499">
        <f>(ROUND(X15*24/0.25,0)*0.25)-(ROUND(X8*24/0.25,0)*0.25)-(IF(X9=MAX(X9:X14),0,ROUND((X10-X9)*24/0.25,0)*0.25))-(IF(X11=MAX(X9:X14),0,ROUND((X12-X11)*24/0.25,0)*0.25))</f>
        <v>0</v>
      </c>
      <c r="Y17" s="638">
        <f>(Y15-Y8)-(Y10-Y9)-(Y12-Y11)-(Y14-Y13)</f>
        <v>0</v>
      </c>
      <c r="Z17" s="499">
        <f>(ROUND(Z15*24/0.25,0)*0.25)-(ROUND(Z8*24/0.25,0)*0.25)-(IF(Z9=MAX(Z9:Z14),0,ROUND((Z10-Z9)*24/0.25,0)*0.25))-(IF(Z11=MAX(Z9:Z14),0,ROUND((Z12-Z11)*24/0.25,0)*0.25))</f>
        <v>0</v>
      </c>
      <c r="AA17" s="638">
        <f>(AA15-AA8)-(AA10-AA9)-(AA12-AA11)-(AA14-AA13)</f>
        <v>0</v>
      </c>
      <c r="AB17" s="499">
        <f>(ROUND(AB15*24/0.25,0)*0.25)-(ROUND(AB8*24/0.25,0)*0.25)-(IF(AB9=MAX(AB9:AB14),0,ROUND((AB10-AB9)*24/0.25,0)*0.25))-(IF(AB11=MAX(AB9:AB14),0,ROUND((AB12-AB11)*24/0.25,0)*0.25))</f>
        <v>0</v>
      </c>
      <c r="AC17" s="638">
        <f>(AC15-AC8)-(AC10-AC9)-(AC12-AC11)-(AC14-AC13)</f>
        <v>0</v>
      </c>
      <c r="AD17" s="499">
        <f>(ROUND(AD15*24/0.25,0)*0.25)-(ROUND(AD8*24/0.25,0)*0.25)-(IF(AD9=MAX(AD9:AD14),0,ROUND((AD10-AD9)*24/0.25,0)*0.25))-(IF(AD11=MAX(AD9:AD14),0,ROUND((AD12-AD11)*24/0.25,0)*0.25))</f>
        <v>0</v>
      </c>
      <c r="AE17" s="638">
        <f>(AE15-AE8)-(AE10-AE9)-(AE12-AE11)-(AE14-AE13)</f>
        <v>0</v>
      </c>
      <c r="AF17" s="499">
        <f>(ROUND(AF15*24/0.25,0)*0.25)-(ROUND(AF8*24/0.25,0)*0.25)-(IF(AF9=MAX(AF9:AF14),0,ROUND((AF10-AF9)*24/0.25,0)*0.25))-(IF(AF11=MAX(AF9:AF14),0,ROUND((AF12-AF11)*24/0.25,0)*0.25))</f>
        <v>0</v>
      </c>
      <c r="AG17" s="638">
        <f>(AG15-AG8)-(AG10-AG9)-(AG12-AG11)-(AG14-AG13)</f>
        <v>0</v>
      </c>
      <c r="AH17" s="499">
        <f>(ROUND(AH15*24/0.25,0)*0.25)-(ROUND(AH8*24/0.25,0)*0.25)-(IF(AH9=MAX(AH9:AH14),0,ROUND((AH10-AH9)*24/0.25,0)*0.25))-(IF(AH11=MAX(AH9:AH14),0,ROUND((AH12-AH11)*24/0.25,0)*0.25))</f>
        <v>0</v>
      </c>
      <c r="AI17" s="638">
        <f>(AI15-AI8)-(AI10-AI9)-(AI12-AI11)-(AI14-AI13)</f>
        <v>0</v>
      </c>
      <c r="AJ17" s="499">
        <f>(ROUND(AJ15*24/0.25,0)*0.25)-(ROUND(AJ8*24/0.25,0)*0.25)-(IF(AJ9=MAX(AJ9:AJ14),0,ROUND((AJ10-AJ9)*24/0.25,0)*0.25))-(IF(AJ11=MAX(AJ9:AJ14),0,ROUND((AJ12-AJ11)*24/0.25,0)*0.25))</f>
        <v>0</v>
      </c>
      <c r="AK17" s="638">
        <f>(AK15-AK8)-(AK10-AK9)-(AK12-AK11)-(AK14-AK13)</f>
        <v>0</v>
      </c>
      <c r="AL17" s="499">
        <f>(ROUND(AL15*24/0.25,0)*0.25)-(ROUND(AL8*24/0.25,0)*0.25)-(IF(AL9=MAX(AL9:AL14),0,ROUND((AL10-AL9)*24/0.25,0)*0.25))-(IF(AL11=MAX(AL9:AL14),0,ROUND((AL12-AL11)*24/0.25,0)*0.25))</f>
        <v>0</v>
      </c>
      <c r="AM17" s="638">
        <f>(AM15-AM8)-(AM10-AM9)-(AM12-AM11)-(AM14-AM13)</f>
        <v>0</v>
      </c>
      <c r="AN17" s="499">
        <f>(ROUND(AN15*24/0.25,0)*0.25)-(ROUND(AN8*24/0.25,0)*0.25)-(IF(AN9=MAX(AN9:AN14),0,ROUND((AN10-AN9)*24/0.25,0)*0.25))-(IF(AN11=MAX(AN9:AN14),0,ROUND((AN12-AN11)*24/0.25,0)*0.25))</f>
        <v>0</v>
      </c>
      <c r="AO17" s="638">
        <f>(AO15-AO8)-(AO10-AO9)-(AO12-AO11)-(AO14-AO13)</f>
        <v>0</v>
      </c>
      <c r="AP17" s="499">
        <f>(ROUND(AP15*24/0.25,0)*0.25)-(ROUND(AP8*24/0.25,0)*0.25)-(IF(AP9=MAX(AP9:AP14),0,ROUND((AP10-AP9)*24/0.25,0)*0.25))-(IF(AP11=MAX(AP9:AP14),0,ROUND((AP12-AP11)*24/0.25,0)*0.25))</f>
        <v>0</v>
      </c>
      <c r="AQ17" s="638">
        <f>(AQ15-AQ8)-(AQ10-AQ9)-(AQ12-AQ11)-(AQ14-AQ13)</f>
        <v>0</v>
      </c>
      <c r="AR17" s="499">
        <f>(ROUND(AR15*24/0.25,0)*0.25)-(ROUND(AR8*24/0.25,0)*0.25)-(IF(AR9=MAX(AR9:AR14),0,ROUND((AR10-AR9)*24/0.25,0)*0.25))-(IF(AR11=MAX(AR9:AR14),0,ROUND((AR12-AR11)*24/0.25,0)*0.25))</f>
        <v>0</v>
      </c>
      <c r="AS17" s="638">
        <f>(AS15-AS8)-(AS10-AS9)-(AS12-AS11)-(AS14-AS13)</f>
        <v>0</v>
      </c>
      <c r="AT17" s="499">
        <f>(ROUND(AT15*24/0.25,0)*0.25)-(ROUND(AT8*24/0.25,0)*0.25)-(IF(AT9=MAX(AT9:AT14),0,ROUND((AT10-AT9)*24/0.25,0)*0.25))-(IF(AT11=MAX(AT9:AT14),0,ROUND((AT12-AT11)*24/0.25,0)*0.25))</f>
        <v>0</v>
      </c>
      <c r="AU17" s="626"/>
      <c r="AV17" s="626"/>
      <c r="AW17" s="626"/>
      <c r="AX17" s="626"/>
      <c r="AY17" s="626"/>
      <c r="AZ17" s="626"/>
      <c r="BA17" s="626"/>
      <c r="BB17" s="626"/>
      <c r="BC17" s="626"/>
      <c r="BD17" s="626"/>
      <c r="BE17" s="626"/>
      <c r="BF17" s="626"/>
      <c r="BG17" s="626"/>
      <c r="BH17" s="626"/>
      <c r="BI17" s="626"/>
      <c r="BJ17" s="626"/>
      <c r="BK17" s="626"/>
      <c r="BL17" s="626"/>
      <c r="BM17" s="626"/>
      <c r="BN17" s="626"/>
      <c r="BO17" s="626"/>
      <c r="BP17" s="626"/>
      <c r="BQ17" s="626"/>
      <c r="BR17" s="626"/>
      <c r="BS17" s="626"/>
      <c r="BT17" s="626"/>
      <c r="BU17" s="626"/>
      <c r="BV17" s="626"/>
      <c r="BW17" s="626"/>
      <c r="BX17" s="626"/>
      <c r="BY17" s="626"/>
      <c r="BZ17" s="626"/>
      <c r="CA17" s="626"/>
      <c r="CB17" s="626"/>
      <c r="CC17" s="626"/>
      <c r="CD17" s="626"/>
      <c r="CE17" s="626"/>
      <c r="CF17" s="626"/>
      <c r="CG17" s="626"/>
      <c r="CH17" s="626"/>
      <c r="CI17" s="626"/>
      <c r="CJ17" s="626"/>
      <c r="CK17" s="626"/>
      <c r="CL17" s="626"/>
      <c r="CM17" s="626"/>
      <c r="CN17" s="626"/>
      <c r="CO17" s="626"/>
      <c r="CP17" s="626"/>
      <c r="CQ17" s="626"/>
      <c r="CR17" s="626"/>
      <c r="CS17" s="626"/>
      <c r="CT17" s="626"/>
      <c r="CU17" s="626"/>
      <c r="CV17" s="626"/>
      <c r="CW17" s="626"/>
      <c r="CX17" s="626"/>
      <c r="CY17" s="626"/>
      <c r="CZ17" s="626"/>
      <c r="DA17" s="626"/>
      <c r="DB17" s="626"/>
      <c r="DC17" s="626"/>
      <c r="DD17" s="626"/>
      <c r="DE17" s="626"/>
      <c r="DF17" s="626"/>
      <c r="DG17" s="626"/>
      <c r="DH17" s="626"/>
      <c r="DI17" s="626"/>
      <c r="DJ17" s="626"/>
      <c r="DK17" s="626"/>
      <c r="DL17" s="626"/>
      <c r="DM17" s="626"/>
      <c r="DN17" s="626"/>
      <c r="DO17" s="626"/>
      <c r="DP17" s="626"/>
      <c r="DQ17" s="626"/>
      <c r="DR17" s="626"/>
      <c r="DS17" s="626"/>
      <c r="DT17" s="626"/>
      <c r="DU17" s="626"/>
      <c r="DV17" s="626"/>
      <c r="DW17" s="626"/>
      <c r="DX17" s="626"/>
      <c r="DY17" s="626"/>
      <c r="DZ17" s="626"/>
      <c r="EA17" s="626"/>
      <c r="EB17" s="626"/>
      <c r="EC17" s="626"/>
      <c r="ED17" s="626"/>
      <c r="EE17" s="626"/>
      <c r="EF17" s="626"/>
      <c r="EG17" s="626"/>
      <c r="EH17" s="626"/>
      <c r="EI17" s="626"/>
      <c r="EJ17" s="626"/>
      <c r="EK17" s="626"/>
      <c r="EL17" s="626"/>
      <c r="EM17" s="626"/>
      <c r="EN17" s="626"/>
      <c r="EO17" s="626"/>
      <c r="EP17" s="626"/>
      <c r="EQ17" s="626"/>
      <c r="ER17" s="626"/>
      <c r="ES17" s="626"/>
    </row>
    <row r="18" spans="1:149" s="61" customFormat="1" ht="32.1" customHeight="1" x14ac:dyDescent="0.3">
      <c r="A18" s="849" t="s">
        <v>111</v>
      </c>
      <c r="B18" s="849"/>
      <c r="C18" s="684" t="str">
        <f>TEXT(C19/24,"h:mm")</f>
        <v>0:00</v>
      </c>
      <c r="D18" s="570">
        <f>(ROUND(D15*24/0.25,0)*0.25)-(ROUND(D8*24/0.25,0)*0.25)-(IF(D9=MAX(D9:D14),0,ROUND((D10-D9)*24/0.25,0)*0.25))-(IF(D11=MAX(D9:D14),0,ROUND((D12-D11)*24/0.25,0)*0.25))-(IF(D13=MAX(D9:D14),0,ROUND((D14-D13)*24/0.25,0)*0.25))</f>
        <v>0</v>
      </c>
      <c r="E18" s="684" t="str">
        <f>TEXT(E19/24,"h:mm")</f>
        <v>0:00</v>
      </c>
      <c r="F18" s="570">
        <f>(ROUND(F15*24/0.25,0)*0.25)-(ROUND(F8*24/0.25,0)*0.25)-(IF(F9=MAX(F9:F14),0,ROUND((F10-F9)*24/0.25,0)*0.25))-(IF(F11=MAX(F9:F14),0,ROUND((F12-F11)*24/0.25,0)*0.25))-(IF(F13=MAX(F9:F14),0,ROUND((F14-F13)*24/0.25,0)*0.25))</f>
        <v>0</v>
      </c>
      <c r="G18" s="684" t="str">
        <f>TEXT(G19/24,"h:mm")</f>
        <v>0:00</v>
      </c>
      <c r="H18" s="570">
        <f>(ROUND(H15*24/0.25,0)*0.25)-(ROUND(H8*24/0.25,0)*0.25)-(IF(H9=MAX(H9:H14),0,ROUND((H10-H9)*24/0.25,0)*0.25))-(IF(H11=MAX(H9:H14),0,ROUND((H12-H11)*24/0.25,0)*0.25))-(IF(H13=MAX(H9:H14),0,ROUND((H14-H13)*24/0.25,0)*0.25))</f>
        <v>0</v>
      </c>
      <c r="I18" s="684" t="str">
        <f>TEXT(I19/24,"h:mm")</f>
        <v>0:00</v>
      </c>
      <c r="J18" s="570">
        <f>(ROUND(J15*24/0.25,0)*0.25)-(ROUND(J8*24/0.25,0)*0.25)-(IF(J9=MAX(J9:J14),0,ROUND((J10-J9)*24/0.25,0)*0.25))-(IF(J11=MAX(J9:J14),0,ROUND((J12-J11)*24/0.25,0)*0.25))-(IF(J13=MAX(J9:J14),0,ROUND((J14-J13)*24/0.25,0)*0.25))</f>
        <v>0</v>
      </c>
      <c r="K18" s="684" t="str">
        <f>TEXT(K19/24,"h:mm")</f>
        <v>0:00</v>
      </c>
      <c r="L18" s="570">
        <f>(ROUND(L15*24/0.25,0)*0.25)-(ROUND(L8*24/0.25,0)*0.25)-(IF(L9=MAX(L9:L14),0,ROUND((L10-L9)*24/0.25,0)*0.25))-(IF(L11=MAX(L9:L14),0,ROUND((L12-L11)*24/0.25,0)*0.25))-(IF(L13=MAX(L9:L14),0,ROUND((L14-L13)*24/0.25,0)*0.25))</f>
        <v>0</v>
      </c>
      <c r="M18" s="684" t="str">
        <f>TEXT(M19/24,"h:mm")</f>
        <v>0:00</v>
      </c>
      <c r="N18" s="570">
        <f>(ROUND(N15*24/0.25,0)*0.25)-(ROUND(N8*24/0.25,0)*0.25)-(IF(N9=MAX(N9:N14),0,ROUND((N10-N9)*24/0.25,0)*0.25))-(IF(N11=MAX(N9:N14),0,ROUND((N12-N11)*24/0.25,0)*0.25))-(IF(N13=MAX(N9:N14),0,ROUND((N14-N13)*24/0.25,0)*0.25))</f>
        <v>0</v>
      </c>
      <c r="O18" s="684" t="str">
        <f>TEXT(O19/24,"h:mm")</f>
        <v>0:00</v>
      </c>
      <c r="P18" s="570">
        <f>(ROUND(P15*24/0.25,0)*0.25)-(ROUND(P8*24/0.25,0)*0.25)-(IF(P9=MAX(P9:P14),0,ROUND((P10-P9)*24/0.25,0)*0.25))-(IF(P11=MAX(P9:P14),0,ROUND((P12-P11)*24/0.25,0)*0.25))-(IF(P13=MAX(P9:P14),0,ROUND((P14-P13)*24/0.25,0)*0.25))</f>
        <v>0</v>
      </c>
      <c r="Q18" s="685" t="str">
        <f>TEXT(Q19/24,"h:mm")</f>
        <v>0:00</v>
      </c>
      <c r="R18" s="571">
        <f>(ROUND(R15*24/0.25,0)*0.25)-(ROUND(R8*24/0.25,0)*0.25)-(IF(R9=MAX(R9:R14),0,ROUND((R10-R9)*24/0.25,0)*0.25))-(IF(R11=MAX(R9:R14),0,ROUND((R12-R11)*24/0.25,0)*0.25))-(IF(R13=MAX(R9:R14),0,ROUND((R14-R13)*24/0.25,0)*0.25))</f>
        <v>0</v>
      </c>
      <c r="S18" s="685" t="str">
        <f>TEXT(S19/24,"h:mm")</f>
        <v>0:00</v>
      </c>
      <c r="T18" s="571">
        <f>(ROUND(T15*24/0.25,0)*0.25)-(ROUND(T8*24/0.25,0)*0.25)-(IF(T9=MAX(T9:T14),0,ROUND((T10-T9)*24/0.25,0)*0.25))-(IF(T11=MAX(T9:T14),0,ROUND((T12-T11)*24/0.25,0)*0.25))-(IF(T13=MAX(T9:T14),0,ROUND((T14-T13)*24/0.25,0)*0.25))</f>
        <v>0</v>
      </c>
      <c r="U18" s="685" t="str">
        <f>TEXT(U19/24,"h:mm")</f>
        <v>0:00</v>
      </c>
      <c r="V18" s="571">
        <f>(ROUND(V15*24/0.25,0)*0.25)-(ROUND(V8*24/0.25,0)*0.25)-(IF(V9=MAX(V9:V14),0,ROUND((V10-V9)*24/0.25,0)*0.25))-(IF(V11=MAX(V9:V14),0,ROUND((V12-V11)*24/0.25,0)*0.25))-(IF(V13=MAX(V9:V14),0,ROUND((V14-V13)*24/0.25,0)*0.25))</f>
        <v>0</v>
      </c>
      <c r="W18" s="685" t="str">
        <f>TEXT(W19/24,"h:mm")</f>
        <v>0:00</v>
      </c>
      <c r="X18" s="571">
        <f>(ROUND(X15*24/0.25,0)*0.25)-(ROUND(X8*24/0.25,0)*0.25)-(IF(X9=MAX(X9:X14),0,ROUND((X10-X9)*24/0.25,0)*0.25))-(IF(X11=MAX(X9:X14),0,ROUND((X12-X11)*24/0.25,0)*0.25))-(IF(X13=MAX(X9:X14),0,ROUND((X14-X13)*24/0.25,0)*0.25))</f>
        <v>0</v>
      </c>
      <c r="Y18" s="685" t="str">
        <f>TEXT(Y19/24,"h:mm")</f>
        <v>0:00</v>
      </c>
      <c r="Z18" s="571">
        <f>(ROUND(Z15*24/0.25,0)*0.25)-(ROUND(Z8*24/0.25,0)*0.25)-(IF(Z9=MAX(Z9:Z14),0,ROUND((Z10-Z9)*24/0.25,0)*0.25))-(IF(Z11=MAX(Z9:Z14),0,ROUND((Z12-Z11)*24/0.25,0)*0.25))-(IF(Z13=MAX(Z9:Z14),0,ROUND((Z14-Z13)*24/0.25,0)*0.25))</f>
        <v>0</v>
      </c>
      <c r="AA18" s="685" t="str">
        <f>TEXT(AA19/24,"h:mm")</f>
        <v>0:00</v>
      </c>
      <c r="AB18" s="571">
        <f>(ROUND(AB15*24/0.25,0)*0.25)-(ROUND(AB8*24/0.25,0)*0.25)-(IF(AB9=MAX(AB9:AB14),0,ROUND((AB10-AB9)*24/0.25,0)*0.25))-(IF(AB11=MAX(AB9:AB14),0,ROUND((AB12-AB11)*24/0.25,0)*0.25))-(IF(AB13=MAX(AB9:AB14),0,ROUND((AB14-AB13)*24/0.25,0)*0.25))</f>
        <v>0</v>
      </c>
      <c r="AC18" s="685" t="str">
        <f>TEXT(AC19/24,"h:mm")</f>
        <v>0:00</v>
      </c>
      <c r="AD18" s="570">
        <f>(ROUND(AD15*24/0.25,0)*0.25)-(ROUND(AD8*24/0.25,0)*0.25)-(IF(AD9=MAX(AD9:AD14),0,ROUND((AD10-AD9)*24/0.25,0)*0.25))-(IF(AD11=MAX(AD9:AD14),0,ROUND((AD12-AD11)*24/0.25,0)*0.25))-(IF(AD13=MAX(AD9:AD14),0,ROUND((AD14-AD13)*24/0.25,0)*0.25))</f>
        <v>0</v>
      </c>
      <c r="AE18" s="686" t="str">
        <f>TEXT(AE19/24,"h:mm")</f>
        <v>0:00</v>
      </c>
      <c r="AF18" s="572">
        <f>(ROUND(AF15*24/0.25,0)*0.25)-(ROUND(AF8*24/0.25,0)*0.25)-(IF(AF9=MAX(AF9:AF14),0,ROUND((AF10-AF9)*24/0.25,0)*0.25))-(IF(AF11=MAX(AF9:AF14),0,ROUND((AF12-AF11)*24/0.25,0)*0.25))-(IF(AF13=MAX(AF9:AF14),0,ROUND((AF14-AF13)*24/0.25,0)*0.25))</f>
        <v>0</v>
      </c>
      <c r="AG18" s="686" t="str">
        <f>TEXT(AG19/24,"h:mm")</f>
        <v>0:00</v>
      </c>
      <c r="AH18" s="572">
        <f>(ROUND(AH15*24/0.25,0)*0.25)-(ROUND(AH8*24/0.25,0)*0.25)-(IF(AH9=MAX(AH9:AH14),0,ROUND((AH10-AH9)*24/0.25,0)*0.25))-(IF(AH11=MAX(AH9:AH14),0,ROUND((AH12-AH11)*24/0.25,0)*0.25))-(IF(AH13=MAX(AH9:AH14),0,ROUND((AH14-AH13)*24/0.25,0)*0.25))</f>
        <v>0</v>
      </c>
      <c r="AI18" s="686" t="str">
        <f>TEXT(AI19/24,"h:mm")</f>
        <v>0:00</v>
      </c>
      <c r="AJ18" s="572">
        <f>(ROUND(AJ15*24/0.25,0)*0.25)-(ROUND(AJ8*24/0.25,0)*0.25)-(IF(AJ9=MAX(AJ9:AJ14),0,ROUND((AJ10-AJ9)*24/0.25,0)*0.25))-(IF(AJ11=MAX(AJ9:AJ14),0,ROUND((AJ12-AJ11)*24/0.25,0)*0.25))-(IF(AJ13=MAX(AJ9:AJ14),0,ROUND((AJ14-AJ13)*24/0.25,0)*0.25))</f>
        <v>0</v>
      </c>
      <c r="AK18" s="686" t="str">
        <f>TEXT(AK19/24,"h:mm")</f>
        <v>0:00</v>
      </c>
      <c r="AL18" s="572">
        <f>(ROUND(AL15*24/0.25,0)*0.25)-(ROUND(AL8*24/0.25,0)*0.25)-(IF(AL9=MAX(AL9:AL14),0,ROUND((AL10-AL9)*24/0.25,0)*0.25))-(IF(AL11=MAX(AL9:AL14),0,ROUND((AL12-AL11)*24/0.25,0)*0.25))-(IF(AL13=MAX(AL9:AL14),0,ROUND((AL14-AL13)*24/0.25,0)*0.25))</f>
        <v>0</v>
      </c>
      <c r="AM18" s="686" t="str">
        <f>TEXT(AM19/24,"h:mm")</f>
        <v>0:00</v>
      </c>
      <c r="AN18" s="572">
        <f>(ROUND(AN15*24/0.25,0)*0.25)-(ROUND(AN8*24/0.25,0)*0.25)-(IF(AN9=MAX(AN9:AN14),0,ROUND((AN10-AN9)*24/0.25,0)*0.25))-(IF(AN11=MAX(AN9:AN14),0,ROUND((AN12-AN11)*24/0.25,0)*0.25))-(IF(AN13=MAX(AN9:AN14),0,ROUND((AN14-AN13)*24/0.25,0)*0.25))</f>
        <v>0</v>
      </c>
      <c r="AO18" s="686" t="str">
        <f>TEXT(AO19/24,"h:mm")</f>
        <v>0:00</v>
      </c>
      <c r="AP18" s="572">
        <f>(ROUND(AP15*24/0.25,0)*0.25)-(ROUND(AP8*24/0.25,0)*0.25)-(IF(AP9=MAX(AP9:AP14),0,ROUND((AP10-AP9)*24/0.25,0)*0.25))-(IF(AP11=MAX(AP9:AP14),0,ROUND((AP12-AP11)*24/0.25,0)*0.25))-(IF(AP13=MAX(AP9:AP14),0,ROUND((AP14-AP13)*24/0.25,0)*0.25))</f>
        <v>0</v>
      </c>
      <c r="AQ18" s="686" t="str">
        <f>TEXT(AQ19/24,"h:mm")</f>
        <v>0:00</v>
      </c>
      <c r="AR18" s="570">
        <f>(ROUND(AR15*24/0.25,0)*0.25)-(ROUND(AR8*24/0.25,0)*0.25)-(IF(AR9=MAX(AR9:AR14),0,ROUND((AR10-AR9)*24/0.25,0)*0.25))-(IF(AR11=MAX(AR9:AR14),0,ROUND((AR12-AR11)*24/0.25,0)*0.25))-(IF(AR13=MAX(AR9:AR14),0,ROUND((AR14-AR13)*24/0.25,0)*0.25))</f>
        <v>0</v>
      </c>
      <c r="AS18" s="687" t="str">
        <f>TEXT(AS19/24,"h:mm")</f>
        <v>0:00</v>
      </c>
      <c r="AT18" s="459">
        <f>(ROUND(AT15*24/0.25,0)*0.25)-(ROUND(AT8*24/0.25,0)*0.25)-(IF(AT9=MAX(AT9:AT14),0,ROUND((AT10-AT9)*24/0.25,0)*0.25))-(IF(AT11=MAX(AT9:AT14),0,ROUND((AT12-AT11)*24/0.25,0)*0.25))-(IF(AT13=MAX(AT9:AT14),0,ROUND((AT14-AT13)*24/0.25,0)*0.25))</f>
        <v>0</v>
      </c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281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281"/>
      <c r="BW18" s="281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1"/>
      <c r="CI18" s="281"/>
      <c r="CJ18" s="281"/>
      <c r="CK18" s="281"/>
      <c r="CL18" s="281"/>
      <c r="CM18" s="281"/>
      <c r="CN18" s="281"/>
      <c r="CO18" s="281"/>
      <c r="CP18" s="281"/>
      <c r="CQ18" s="281"/>
      <c r="CR18" s="281"/>
      <c r="CS18" s="281"/>
      <c r="CT18" s="281"/>
      <c r="CU18" s="281"/>
      <c r="CV18" s="281"/>
      <c r="CW18" s="281"/>
      <c r="CX18" s="281"/>
      <c r="CY18" s="281"/>
      <c r="CZ18" s="281"/>
      <c r="DA18" s="281"/>
      <c r="DB18" s="281"/>
      <c r="DC18" s="281"/>
      <c r="DD18" s="281"/>
      <c r="DE18" s="281"/>
      <c r="DF18" s="281"/>
      <c r="DG18" s="281"/>
      <c r="DH18" s="281"/>
      <c r="DI18" s="281"/>
      <c r="DJ18" s="281"/>
      <c r="DK18" s="281"/>
      <c r="DL18" s="281"/>
      <c r="DM18" s="281"/>
      <c r="DN18" s="281"/>
      <c r="DO18" s="281"/>
      <c r="DP18" s="281"/>
      <c r="DQ18" s="281"/>
      <c r="DR18" s="281"/>
      <c r="DS18" s="281"/>
      <c r="DT18" s="281"/>
      <c r="DU18" s="281"/>
      <c r="DV18" s="281"/>
      <c r="DW18" s="281"/>
      <c r="DX18" s="281"/>
      <c r="DY18" s="281"/>
      <c r="DZ18" s="281"/>
      <c r="EA18" s="281"/>
      <c r="EB18" s="281"/>
      <c r="EC18" s="281"/>
      <c r="ED18" s="281"/>
      <c r="EE18" s="281"/>
      <c r="EF18" s="281"/>
      <c r="EG18" s="281"/>
      <c r="EH18" s="281"/>
      <c r="EI18" s="281"/>
      <c r="EJ18" s="281"/>
      <c r="EK18" s="281"/>
      <c r="EL18" s="281"/>
      <c r="EM18" s="281"/>
      <c r="EN18" s="281"/>
      <c r="EO18" s="281"/>
      <c r="EP18" s="281"/>
      <c r="EQ18" s="281"/>
      <c r="ER18" s="281"/>
      <c r="ES18" s="281"/>
    </row>
    <row r="19" spans="1:149" s="620" customFormat="1" ht="32.1" hidden="1" customHeight="1" x14ac:dyDescent="0.25">
      <c r="A19" s="618" t="s">
        <v>171</v>
      </c>
      <c r="B19" s="619">
        <f>B20*24</f>
        <v>0</v>
      </c>
      <c r="C19" s="573">
        <f>IF(D18&lt;0,D18+24,D18)</f>
        <v>0</v>
      </c>
      <c r="D19" s="574"/>
      <c r="E19" s="573">
        <f>IF(F18&lt;0,F18+24,F18)</f>
        <v>0</v>
      </c>
      <c r="F19" s="574"/>
      <c r="G19" s="573">
        <f>IF(H18&lt;0,H18+24,H18)</f>
        <v>0</v>
      </c>
      <c r="H19" s="574"/>
      <c r="I19" s="573">
        <f>IF(J18&lt;0,J18+24,J18)</f>
        <v>0</v>
      </c>
      <c r="J19" s="574"/>
      <c r="K19" s="573">
        <f>IF(L18&lt;0,L18+24,L18)</f>
        <v>0</v>
      </c>
      <c r="L19" s="574"/>
      <c r="M19" s="573">
        <f>IF(N18&lt;0,N18+24,N18)</f>
        <v>0</v>
      </c>
      <c r="N19" s="575"/>
      <c r="O19" s="573">
        <f>IF(P18&lt;0,P18+24,P18)</f>
        <v>0</v>
      </c>
      <c r="P19" s="573">
        <f>IF(P18&lt;0,P18+24,P18)</f>
        <v>0</v>
      </c>
      <c r="Q19" s="573">
        <f>IF(R18&lt;0,R18+24,R18)</f>
        <v>0</v>
      </c>
      <c r="R19" s="574"/>
      <c r="S19" s="573">
        <f>IF(T18&lt;0,T18+24,T18)</f>
        <v>0</v>
      </c>
      <c r="T19" s="574"/>
      <c r="U19" s="573">
        <f>IF(V18&lt;0,V18+24,V18)</f>
        <v>0</v>
      </c>
      <c r="V19" s="574"/>
      <c r="W19" s="573">
        <f>IF(X18&lt;0,X18+24,X18)</f>
        <v>0</v>
      </c>
      <c r="X19" s="574"/>
      <c r="Y19" s="573">
        <f>IF(Z18&lt;0,Z18+24,Z18)</f>
        <v>0</v>
      </c>
      <c r="Z19" s="574"/>
      <c r="AA19" s="573">
        <f>IF(AB18&lt;0,AB18+24,AB18)</f>
        <v>0</v>
      </c>
      <c r="AB19" s="575"/>
      <c r="AC19" s="573">
        <f>IF(AD18&lt;0,AD18+24,AD18)</f>
        <v>0</v>
      </c>
      <c r="AD19" s="574"/>
      <c r="AE19" s="573">
        <f>IF(AF18&lt;0,AF18+24,AF18)</f>
        <v>0</v>
      </c>
      <c r="AF19" s="576"/>
      <c r="AG19" s="573">
        <f>IF(AH18&lt;0,AH18+24,AH18)</f>
        <v>0</v>
      </c>
      <c r="AH19" s="576"/>
      <c r="AI19" s="573">
        <f>IF(AJ18&lt;0,AJ18+24,AJ18)</f>
        <v>0</v>
      </c>
      <c r="AJ19" s="576"/>
      <c r="AK19" s="573">
        <f>IF(AL18&lt;0,AL18+24,AL18)</f>
        <v>0</v>
      </c>
      <c r="AL19" s="576"/>
      <c r="AM19" s="573">
        <f>IF(AN18&lt;0,AN18+24,AN18)</f>
        <v>0</v>
      </c>
      <c r="AN19" s="576"/>
      <c r="AO19" s="573">
        <f>IF(AP18&lt;0,AP18+24,AP18)</f>
        <v>0</v>
      </c>
      <c r="AP19" s="573"/>
      <c r="AQ19" s="573">
        <f>IF(AR18&lt;0,AR18+24,AR18)</f>
        <v>0</v>
      </c>
      <c r="AR19" s="576"/>
      <c r="AS19" s="573">
        <f>IF(AT18&lt;0,AT18+24,AT18)</f>
        <v>0</v>
      </c>
      <c r="AT19" s="409"/>
      <c r="AU19" s="369"/>
      <c r="AV19" s="369"/>
      <c r="AW19" s="369"/>
      <c r="AX19" s="369"/>
      <c r="AY19" s="369"/>
      <c r="AZ19" s="369"/>
      <c r="BA19" s="369"/>
      <c r="BB19" s="369"/>
      <c r="BC19" s="369"/>
      <c r="BD19" s="369"/>
      <c r="BE19" s="369"/>
      <c r="BF19" s="369"/>
      <c r="BG19" s="369"/>
      <c r="BH19" s="369"/>
      <c r="BI19" s="369"/>
      <c r="BJ19" s="369"/>
      <c r="BK19" s="369"/>
      <c r="BL19" s="369"/>
      <c r="BM19" s="369"/>
      <c r="BN19" s="369"/>
      <c r="BO19" s="369"/>
      <c r="BP19" s="369"/>
      <c r="BQ19" s="369"/>
      <c r="BR19" s="369"/>
      <c r="BS19" s="369"/>
      <c r="BT19" s="369"/>
      <c r="BU19" s="369"/>
      <c r="BV19" s="369"/>
      <c r="BW19" s="369"/>
      <c r="BX19" s="369"/>
      <c r="BY19" s="369"/>
      <c r="BZ19" s="369"/>
      <c r="CA19" s="369"/>
      <c r="CB19" s="369"/>
      <c r="CC19" s="369"/>
      <c r="CD19" s="369"/>
      <c r="CE19" s="369"/>
      <c r="CF19" s="369"/>
      <c r="CG19" s="369"/>
      <c r="CH19" s="369"/>
      <c r="CI19" s="369"/>
      <c r="CJ19" s="369"/>
      <c r="CK19" s="369"/>
      <c r="CL19" s="369"/>
      <c r="CM19" s="369"/>
      <c r="CN19" s="369"/>
      <c r="CO19" s="369"/>
      <c r="CP19" s="369"/>
      <c r="CQ19" s="369"/>
      <c r="CR19" s="369"/>
      <c r="CS19" s="369"/>
      <c r="CT19" s="369"/>
      <c r="CU19" s="369"/>
      <c r="CV19" s="369"/>
      <c r="CW19" s="369"/>
      <c r="CX19" s="369"/>
      <c r="CY19" s="369"/>
      <c r="CZ19" s="369"/>
      <c r="DA19" s="369"/>
      <c r="DB19" s="369"/>
      <c r="DC19" s="369"/>
      <c r="DD19" s="369"/>
      <c r="DE19" s="369"/>
      <c r="DF19" s="369"/>
      <c r="DG19" s="369"/>
      <c r="DH19" s="369"/>
      <c r="DI19" s="369"/>
      <c r="DJ19" s="369"/>
      <c r="DK19" s="369"/>
      <c r="DL19" s="369"/>
      <c r="DM19" s="369"/>
      <c r="DN19" s="369"/>
      <c r="DO19" s="369"/>
      <c r="DP19" s="369"/>
      <c r="DQ19" s="369"/>
      <c r="DR19" s="369"/>
      <c r="DS19" s="369"/>
      <c r="DT19" s="369"/>
      <c r="DU19" s="369"/>
      <c r="DV19" s="369"/>
      <c r="DW19" s="369"/>
      <c r="DX19" s="369"/>
      <c r="DY19" s="369"/>
      <c r="DZ19" s="369"/>
      <c r="EA19" s="369"/>
      <c r="EB19" s="369"/>
      <c r="EC19" s="369"/>
      <c r="ED19" s="369"/>
      <c r="EE19" s="369"/>
      <c r="EF19" s="369"/>
      <c r="EG19" s="369"/>
      <c r="EH19" s="369"/>
      <c r="EI19" s="369"/>
      <c r="EJ19" s="369"/>
      <c r="EK19" s="369"/>
      <c r="EL19" s="369"/>
      <c r="EM19" s="369"/>
      <c r="EN19" s="369"/>
      <c r="EO19" s="369"/>
      <c r="EP19" s="369"/>
      <c r="EQ19" s="369"/>
      <c r="ER19" s="369"/>
      <c r="ES19" s="369"/>
    </row>
    <row r="20" spans="1:149" s="10" customFormat="1" ht="39" customHeight="1" thickBot="1" x14ac:dyDescent="0.35">
      <c r="A20" s="403" t="s">
        <v>26</v>
      </c>
      <c r="B20" s="679"/>
      <c r="C20" s="577"/>
      <c r="D20" s="578"/>
      <c r="E20" s="579"/>
      <c r="F20" s="578"/>
      <c r="G20" s="579"/>
      <c r="H20" s="578"/>
      <c r="I20" s="579"/>
      <c r="J20" s="578"/>
      <c r="K20" s="579"/>
      <c r="L20" s="578"/>
      <c r="M20" s="580" t="s">
        <v>27</v>
      </c>
      <c r="N20" s="581">
        <f>SUM(C19+E19+G19+I19+K19+M19+P19)</f>
        <v>0</v>
      </c>
      <c r="O20" s="680">
        <f>N20/24</f>
        <v>0</v>
      </c>
      <c r="P20" s="582"/>
      <c r="Q20" s="669"/>
      <c r="R20" s="578"/>
      <c r="S20" s="579"/>
      <c r="T20" s="578"/>
      <c r="U20" s="579"/>
      <c r="V20" s="578"/>
      <c r="W20" s="579"/>
      <c r="X20" s="578"/>
      <c r="Y20" s="579"/>
      <c r="Z20" s="578"/>
      <c r="AA20" s="583" t="s">
        <v>27</v>
      </c>
      <c r="AB20" s="659">
        <f>SUM(Q19,S19,U19,W19,Y19,AA19,AC19)</f>
        <v>0</v>
      </c>
      <c r="AC20" s="681">
        <f>AB20/24</f>
        <v>0</v>
      </c>
      <c r="AD20" s="581"/>
      <c r="AE20" s="579"/>
      <c r="AF20" s="578"/>
      <c r="AG20" s="579"/>
      <c r="AH20" s="578"/>
      <c r="AI20" s="579"/>
      <c r="AJ20" s="578"/>
      <c r="AK20" s="579"/>
      <c r="AL20" s="578"/>
      <c r="AM20" s="579"/>
      <c r="AN20" s="578"/>
      <c r="AO20" s="584" t="s">
        <v>27</v>
      </c>
      <c r="AP20" s="585">
        <f>SUM(AE19,AG19,AI19,AK19,AM19,AO19,AQ19)</f>
        <v>0</v>
      </c>
      <c r="AQ20" s="682">
        <f>AP20/24</f>
        <v>0</v>
      </c>
      <c r="AR20" s="586">
        <f>AS19</f>
        <v>0</v>
      </c>
      <c r="AS20" s="683">
        <f>AR20/24</f>
        <v>0</v>
      </c>
      <c r="AT20" s="410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</row>
    <row r="21" spans="1:149" s="624" customFormat="1" ht="32.1" hidden="1" customHeight="1" thickBot="1" x14ac:dyDescent="0.3">
      <c r="A21" s="621" t="s">
        <v>172</v>
      </c>
      <c r="B21" s="622"/>
      <c r="C21" s="617" t="str">
        <f>'Call-Back Form'!C21</f>
        <v>0:00</v>
      </c>
      <c r="D21" s="623">
        <f>C21*24</f>
        <v>0</v>
      </c>
      <c r="E21" s="617" t="str">
        <f>'Call-Back Form'!E21</f>
        <v>0:00</v>
      </c>
      <c r="F21" s="623">
        <f>E21*24</f>
        <v>0</v>
      </c>
      <c r="G21" s="617" t="str">
        <f>'Call-Back Form'!G21</f>
        <v>0:00</v>
      </c>
      <c r="H21" s="623">
        <f>G21*24</f>
        <v>0</v>
      </c>
      <c r="I21" s="617" t="str">
        <f>'Call-Back Form'!I21</f>
        <v>0:00</v>
      </c>
      <c r="J21" s="623">
        <f>I21*24</f>
        <v>0</v>
      </c>
      <c r="K21" s="617" t="str">
        <f>'Call-Back Form'!K21</f>
        <v>0:00</v>
      </c>
      <c r="L21" s="623">
        <f>K21*24</f>
        <v>0</v>
      </c>
      <c r="M21" s="617" t="str">
        <f>'Call-Back Form'!M21</f>
        <v>0:00</v>
      </c>
      <c r="N21" s="623">
        <f>M21*24</f>
        <v>0</v>
      </c>
      <c r="O21" s="617" t="str">
        <f>'Call-Back Form'!O21</f>
        <v>0:00</v>
      </c>
      <c r="P21" s="623">
        <f>O21*24</f>
        <v>0</v>
      </c>
      <c r="Q21" s="617" t="str">
        <f>'Call-Back Form'!Q21</f>
        <v>0:00</v>
      </c>
      <c r="R21" s="623">
        <f>Q21*24</f>
        <v>0</v>
      </c>
      <c r="S21" s="617" t="str">
        <f>'Call-Back Form'!S21</f>
        <v>0:00</v>
      </c>
      <c r="T21" s="623">
        <f>S21*24</f>
        <v>0</v>
      </c>
      <c r="U21" s="617" t="str">
        <f>'Call-Back Form'!U21</f>
        <v>0:00</v>
      </c>
      <c r="V21" s="623">
        <f>U21*24</f>
        <v>0</v>
      </c>
      <c r="W21" s="617" t="str">
        <f>'Call-Back Form'!W21</f>
        <v>0:00</v>
      </c>
      <c r="X21" s="623">
        <f>W21*24</f>
        <v>0</v>
      </c>
      <c r="Y21" s="617" t="str">
        <f>'Call-Back Form'!Y21</f>
        <v>0:00</v>
      </c>
      <c r="Z21" s="623">
        <f>Y21*24</f>
        <v>0</v>
      </c>
      <c r="AA21" s="617" t="str">
        <f>'Call-Back Form'!AA21</f>
        <v>0:00</v>
      </c>
      <c r="AB21" s="623">
        <f>AA21*24</f>
        <v>0</v>
      </c>
      <c r="AC21" s="617" t="str">
        <f>'Call-Back Form'!AC21</f>
        <v>0:00</v>
      </c>
      <c r="AD21" s="623">
        <f>AC21*24</f>
        <v>0</v>
      </c>
      <c r="AE21" s="617" t="str">
        <f>'Call-Back Form'!AE21</f>
        <v>0:00</v>
      </c>
      <c r="AF21" s="623">
        <f>AE21*24</f>
        <v>0</v>
      </c>
      <c r="AG21" s="617" t="str">
        <f>'Call-Back Form'!AG21</f>
        <v>0:00</v>
      </c>
      <c r="AH21" s="623">
        <f>AG21*24</f>
        <v>0</v>
      </c>
      <c r="AI21" s="617" t="str">
        <f>'Call-Back Form'!AI21</f>
        <v>0:00</v>
      </c>
      <c r="AJ21" s="623">
        <f>AI21*24</f>
        <v>0</v>
      </c>
      <c r="AK21" s="617" t="str">
        <f>'Call-Back Form'!AK21</f>
        <v>0:00</v>
      </c>
      <c r="AL21" s="623">
        <f>AK21*24</f>
        <v>0</v>
      </c>
      <c r="AM21" s="617" t="str">
        <f>'Call-Back Form'!AM21</f>
        <v>0:00</v>
      </c>
      <c r="AN21" s="623">
        <f>AM21*24</f>
        <v>0</v>
      </c>
      <c r="AO21" s="617" t="str">
        <f>'Call-Back Form'!AO21</f>
        <v>0:00</v>
      </c>
      <c r="AP21" s="623">
        <f>AO21*24</f>
        <v>0</v>
      </c>
      <c r="AQ21" s="617" t="str">
        <f>'Call-Back Form'!AQ21</f>
        <v>0:00</v>
      </c>
      <c r="AR21" s="623">
        <f>AQ21*24</f>
        <v>0</v>
      </c>
      <c r="AS21" s="617" t="str">
        <f>'Call-Back Form'!AS21</f>
        <v>0:00</v>
      </c>
      <c r="AT21" s="623">
        <f>AS21*24</f>
        <v>0</v>
      </c>
      <c r="AU21" s="369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69"/>
      <c r="BL21" s="369"/>
      <c r="BM21" s="369"/>
      <c r="BN21" s="369"/>
      <c r="BO21" s="369"/>
      <c r="BP21" s="369"/>
      <c r="BQ21" s="369"/>
      <c r="BR21" s="369"/>
      <c r="BS21" s="369"/>
      <c r="BT21" s="369"/>
      <c r="BU21" s="369"/>
      <c r="BV21" s="369"/>
      <c r="BW21" s="369"/>
      <c r="BX21" s="369"/>
      <c r="BY21" s="369"/>
      <c r="BZ21" s="369"/>
      <c r="CA21" s="369"/>
      <c r="CB21" s="369"/>
      <c r="CC21" s="369"/>
      <c r="CD21" s="369"/>
      <c r="CE21" s="369"/>
      <c r="CF21" s="369"/>
      <c r="CG21" s="369"/>
      <c r="CH21" s="369"/>
      <c r="CI21" s="369"/>
      <c r="CJ21" s="369"/>
      <c r="CK21" s="369"/>
      <c r="CL21" s="369"/>
      <c r="CM21" s="369"/>
      <c r="CN21" s="369"/>
      <c r="CO21" s="369"/>
      <c r="CP21" s="369"/>
      <c r="CQ21" s="369"/>
    </row>
    <row r="22" spans="1:149" s="6" customFormat="1" ht="32.1" customHeight="1" x14ac:dyDescent="0.25">
      <c r="A22" s="815" t="s">
        <v>28</v>
      </c>
      <c r="B22" s="816"/>
      <c r="C22" s="479">
        <f>IF(C23&gt;0,C19,0)+D21</f>
        <v>0</v>
      </c>
      <c r="D22" s="479"/>
      <c r="E22" s="479">
        <f>IF(E23&gt;0,E19,0)+F21</f>
        <v>0</v>
      </c>
      <c r="F22" s="479"/>
      <c r="G22" s="479">
        <f>IF(G23&gt;0,G19,0)+H21</f>
        <v>0</v>
      </c>
      <c r="H22" s="479"/>
      <c r="I22" s="479">
        <f>IF(I23&gt;0,I19,0)+J21</f>
        <v>0</v>
      </c>
      <c r="J22" s="479"/>
      <c r="K22" s="479">
        <f>IF(K23&gt;0,K19,0)+L21</f>
        <v>0</v>
      </c>
      <c r="L22" s="479"/>
      <c r="M22" s="479">
        <f>IF(M23&gt;0,M19,0)+N21</f>
        <v>0</v>
      </c>
      <c r="N22" s="479"/>
      <c r="O22" s="479">
        <f>IF(O23&gt;0,O19,0)+P21</f>
        <v>0</v>
      </c>
      <c r="P22" s="479"/>
      <c r="Q22" s="479">
        <f>IF(Q23&gt;0,Q19,0)+R21</f>
        <v>0</v>
      </c>
      <c r="R22" s="479"/>
      <c r="S22" s="479">
        <f>IF(S23&gt;0,S19,0)+T21</f>
        <v>0</v>
      </c>
      <c r="T22" s="479"/>
      <c r="U22" s="479">
        <f>IF(U23&gt;0,U19,0)+V21</f>
        <v>0</v>
      </c>
      <c r="V22" s="479"/>
      <c r="W22" s="479">
        <f>IF(W23&gt;0,W19,0)+X21</f>
        <v>0</v>
      </c>
      <c r="X22" s="479"/>
      <c r="Y22" s="479">
        <f>IF(Y23&gt;0,Y19,0)+Z21</f>
        <v>0</v>
      </c>
      <c r="Z22" s="479"/>
      <c r="AA22" s="479">
        <f>IF(AA23&gt;0,AA19,0)+AB21</f>
        <v>0</v>
      </c>
      <c r="AB22" s="479"/>
      <c r="AC22" s="479">
        <f>IF(AC23&gt;0,AC19,0)+AD21</f>
        <v>0</v>
      </c>
      <c r="AD22" s="479"/>
      <c r="AE22" s="479">
        <f>IF(AE23&gt;0,AE19,0)+AF21</f>
        <v>0</v>
      </c>
      <c r="AF22" s="479"/>
      <c r="AG22" s="479">
        <f>IF(AG23&gt;0,AG19,0)+AH21</f>
        <v>0</v>
      </c>
      <c r="AH22" s="479"/>
      <c r="AI22" s="479">
        <f>IF(AI23&gt;0,AI19,0)+AJ21</f>
        <v>0</v>
      </c>
      <c r="AJ22" s="479"/>
      <c r="AK22" s="479">
        <f>IF(AK23&gt;0,AK19,0)+AL21</f>
        <v>0</v>
      </c>
      <c r="AL22" s="479"/>
      <c r="AM22" s="479">
        <f>IF(AM23&gt;0,AM19,0)+AN21</f>
        <v>0</v>
      </c>
      <c r="AN22" s="479"/>
      <c r="AO22" s="479">
        <f>IF(AO23&gt;0,AO19,0)+AP21</f>
        <v>0</v>
      </c>
      <c r="AP22" s="479"/>
      <c r="AQ22" s="479">
        <f>IF(AQ23&gt;0,AQ19,0)+AR21</f>
        <v>0</v>
      </c>
      <c r="AR22" s="479"/>
      <c r="AS22" s="479">
        <f>IF(AS23&gt;0,AS19,0)+AT21</f>
        <v>0</v>
      </c>
      <c r="AT22" s="413">
        <f>IF(AT23&gt;0,AT18,0)</f>
        <v>0</v>
      </c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78"/>
      <c r="BZ22" s="278"/>
      <c r="CA22" s="278"/>
      <c r="CB22" s="278"/>
      <c r="CC22" s="278"/>
      <c r="CD22" s="278"/>
      <c r="CE22" s="278"/>
      <c r="CF22" s="278"/>
      <c r="CG22" s="278"/>
      <c r="CH22" s="278"/>
      <c r="CI22" s="278"/>
      <c r="CJ22" s="278"/>
      <c r="CK22" s="278"/>
      <c r="CL22" s="278"/>
      <c r="CM22" s="278"/>
      <c r="CN22" s="278"/>
      <c r="CO22" s="278"/>
      <c r="CP22" s="278"/>
      <c r="CQ22" s="278"/>
      <c r="CR22" s="278"/>
      <c r="CS22" s="278"/>
      <c r="CT22" s="278"/>
      <c r="CU22" s="278"/>
      <c r="CV22" s="278"/>
      <c r="CW22" s="278"/>
      <c r="CX22" s="278"/>
      <c r="CY22" s="278"/>
      <c r="CZ22" s="278"/>
      <c r="DA22" s="278"/>
      <c r="DB22" s="278"/>
      <c r="DC22" s="278"/>
      <c r="DD22" s="278"/>
      <c r="DE22" s="278"/>
      <c r="DF22" s="278"/>
      <c r="DG22" s="278"/>
      <c r="DH22" s="278"/>
      <c r="DI22" s="278"/>
      <c r="DJ22" s="278"/>
      <c r="DK22" s="278"/>
      <c r="DL22" s="278"/>
      <c r="DM22" s="278"/>
      <c r="DN22" s="278"/>
      <c r="DO22" s="278"/>
      <c r="DP22" s="278"/>
      <c r="DQ22" s="278"/>
      <c r="DR22" s="278"/>
      <c r="DS22" s="278"/>
      <c r="DT22" s="278"/>
      <c r="DU22" s="278"/>
      <c r="DV22" s="278"/>
      <c r="DW22" s="278"/>
      <c r="DX22" s="278"/>
      <c r="DY22" s="278"/>
      <c r="DZ22" s="278"/>
      <c r="EA22" s="278"/>
      <c r="EB22" s="278"/>
      <c r="EC22" s="278"/>
      <c r="ED22" s="278"/>
      <c r="EE22" s="278"/>
      <c r="EF22" s="278"/>
      <c r="EG22" s="278"/>
      <c r="EH22" s="278"/>
      <c r="EI22" s="278"/>
      <c r="EJ22" s="278"/>
      <c r="EK22" s="278"/>
      <c r="EL22" s="278"/>
      <c r="EM22" s="278"/>
      <c r="EN22" s="278"/>
      <c r="EO22" s="278"/>
      <c r="EP22" s="278"/>
      <c r="EQ22" s="278"/>
      <c r="ER22" s="278"/>
      <c r="ES22" s="278"/>
    </row>
    <row r="23" spans="1:149" s="6" customFormat="1" ht="32.1" customHeight="1" thickBot="1" x14ac:dyDescent="0.3">
      <c r="A23" s="798" t="s">
        <v>29</v>
      </c>
      <c r="B23" s="799"/>
      <c r="C23" s="480">
        <f>IF(C5="Yes",8,0)</f>
        <v>0</v>
      </c>
      <c r="D23" s="480"/>
      <c r="E23" s="480">
        <f>IF(E5="Yes",8,0)</f>
        <v>0</v>
      </c>
      <c r="F23" s="480"/>
      <c r="G23" s="480">
        <f>IF(G5="Yes",8,0)</f>
        <v>0</v>
      </c>
      <c r="H23" s="480"/>
      <c r="I23" s="480">
        <f>IF(I5="Yes",8,0)</f>
        <v>0</v>
      </c>
      <c r="J23" s="480"/>
      <c r="K23" s="480">
        <f>IF(K5="Yes",8,0)</f>
        <v>0</v>
      </c>
      <c r="L23" s="480"/>
      <c r="M23" s="480">
        <f>IF(M5="Yes",8,0)</f>
        <v>0</v>
      </c>
      <c r="N23" s="480"/>
      <c r="O23" s="480">
        <f>IF(O5="Yes",8,0)</f>
        <v>0</v>
      </c>
      <c r="P23" s="480"/>
      <c r="Q23" s="480">
        <f>IF(Q5="Yes",8,0)</f>
        <v>0</v>
      </c>
      <c r="R23" s="480"/>
      <c r="S23" s="480">
        <f>IF(S5="Yes",8,0)</f>
        <v>0</v>
      </c>
      <c r="T23" s="480"/>
      <c r="U23" s="480">
        <f>IF(U5="Yes",8,0)</f>
        <v>0</v>
      </c>
      <c r="V23" s="480"/>
      <c r="W23" s="480">
        <f>IF(W5="Yes",8,0)</f>
        <v>0</v>
      </c>
      <c r="X23" s="480"/>
      <c r="Y23" s="480">
        <f>IF(Y5="Yes",8,0)</f>
        <v>0</v>
      </c>
      <c r="Z23" s="480"/>
      <c r="AA23" s="480">
        <f>IF(AA5="Yes",8,0)</f>
        <v>0</v>
      </c>
      <c r="AB23" s="480"/>
      <c r="AC23" s="480">
        <f>IF(AC5="Yes",8,0)</f>
        <v>0</v>
      </c>
      <c r="AD23" s="480"/>
      <c r="AE23" s="480">
        <f>IF(AE5="Yes",8,0)</f>
        <v>0</v>
      </c>
      <c r="AF23" s="480"/>
      <c r="AG23" s="480">
        <f>IF(AG5="Yes",8,0)</f>
        <v>0</v>
      </c>
      <c r="AH23" s="480"/>
      <c r="AI23" s="480">
        <f>IF(AI5="Yes",8,0)</f>
        <v>0</v>
      </c>
      <c r="AJ23" s="480"/>
      <c r="AK23" s="480">
        <f>IF(AK5="Yes",8,0)</f>
        <v>0</v>
      </c>
      <c r="AL23" s="480"/>
      <c r="AM23" s="480">
        <f>IF(AM5="Yes",8,0)</f>
        <v>0</v>
      </c>
      <c r="AN23" s="480"/>
      <c r="AO23" s="480">
        <f>IF(AO5="Yes",8,0)</f>
        <v>0</v>
      </c>
      <c r="AP23" s="480"/>
      <c r="AQ23" s="480">
        <f>IF(AQ5="Yes",8,0)</f>
        <v>0</v>
      </c>
      <c r="AR23" s="480"/>
      <c r="AS23" s="480">
        <f>IF(AS5="Yes",8,0)</f>
        <v>0</v>
      </c>
      <c r="AT23" s="414">
        <f>IF(AT5="Yes",8,0)</f>
        <v>0</v>
      </c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8"/>
      <c r="BU23" s="278"/>
      <c r="BV23" s="278"/>
      <c r="BW23" s="278"/>
      <c r="BX23" s="278"/>
      <c r="BY23" s="278"/>
      <c r="BZ23" s="278"/>
      <c r="CA23" s="278"/>
      <c r="CB23" s="278"/>
      <c r="CC23" s="278"/>
      <c r="CD23" s="278"/>
      <c r="CE23" s="278"/>
      <c r="CF23" s="278"/>
      <c r="CG23" s="278"/>
      <c r="CH23" s="278"/>
      <c r="CI23" s="278"/>
      <c r="CJ23" s="278"/>
      <c r="CK23" s="278"/>
      <c r="CL23" s="278"/>
      <c r="CM23" s="278"/>
      <c r="CN23" s="278"/>
      <c r="CO23" s="278"/>
      <c r="CP23" s="278"/>
      <c r="CQ23" s="278"/>
      <c r="CR23" s="278"/>
      <c r="CS23" s="278"/>
      <c r="CT23" s="278"/>
      <c r="CU23" s="278"/>
      <c r="CV23" s="278"/>
      <c r="CW23" s="278"/>
      <c r="CX23" s="278"/>
      <c r="CY23" s="278"/>
      <c r="CZ23" s="278"/>
      <c r="DA23" s="278"/>
      <c r="DB23" s="278"/>
      <c r="DC23" s="278"/>
      <c r="DD23" s="278"/>
      <c r="DE23" s="278"/>
      <c r="DF23" s="278"/>
      <c r="DG23" s="278"/>
      <c r="DH23" s="278"/>
      <c r="DI23" s="278"/>
      <c r="DJ23" s="278"/>
      <c r="DK23" s="278"/>
      <c r="DL23" s="278"/>
      <c r="DM23" s="278"/>
      <c r="DN23" s="278"/>
      <c r="DO23" s="278"/>
      <c r="DP23" s="278"/>
      <c r="DQ23" s="278"/>
      <c r="DR23" s="278"/>
      <c r="DS23" s="278"/>
      <c r="DT23" s="278"/>
      <c r="DU23" s="278"/>
      <c r="DV23" s="278"/>
      <c r="DW23" s="278"/>
      <c r="DX23" s="278"/>
      <c r="DY23" s="278"/>
      <c r="DZ23" s="278"/>
      <c r="EA23" s="278"/>
      <c r="EB23" s="278"/>
      <c r="EC23" s="278"/>
      <c r="ED23" s="278"/>
      <c r="EE23" s="278"/>
      <c r="EF23" s="278"/>
      <c r="EG23" s="278"/>
      <c r="EH23" s="278"/>
      <c r="EI23" s="278"/>
      <c r="EJ23" s="278"/>
      <c r="EK23" s="278"/>
      <c r="EL23" s="278"/>
      <c r="EM23" s="278"/>
      <c r="EN23" s="278"/>
      <c r="EO23" s="278"/>
      <c r="EP23" s="278"/>
      <c r="EQ23" s="278"/>
      <c r="ER23" s="278"/>
      <c r="ES23" s="278"/>
    </row>
    <row r="24" spans="1:149" s="6" customFormat="1" ht="32.1" hidden="1" customHeight="1" thickBot="1" x14ac:dyDescent="0.3">
      <c r="A24" s="861" t="s">
        <v>30</v>
      </c>
      <c r="B24" s="862"/>
      <c r="C24" s="587" t="str">
        <f>TEXT(D24/24,"h:mm")</f>
        <v>0:00</v>
      </c>
      <c r="D24" s="588">
        <f>C23</f>
        <v>0</v>
      </c>
      <c r="E24" s="587" t="str">
        <f>TEXT(F24/24,"h:mm")</f>
        <v>0:00</v>
      </c>
      <c r="F24" s="588">
        <f>E23</f>
        <v>0</v>
      </c>
      <c r="G24" s="587" t="str">
        <f>TEXT(H24/24,"h:mm")</f>
        <v>0:00</v>
      </c>
      <c r="H24" s="588">
        <f>G23</f>
        <v>0</v>
      </c>
      <c r="I24" s="587" t="str">
        <f>TEXT(J24/24,"h:mm")</f>
        <v>0:00</v>
      </c>
      <c r="J24" s="588">
        <f>I23</f>
        <v>0</v>
      </c>
      <c r="K24" s="587" t="str">
        <f>TEXT(L24/24,"h:mm")</f>
        <v>0:00</v>
      </c>
      <c r="L24" s="588">
        <f>K23</f>
        <v>0</v>
      </c>
      <c r="M24" s="587" t="str">
        <f>TEXT(N24/24,"h:mm")</f>
        <v>0:00</v>
      </c>
      <c r="N24" s="588">
        <f>M23</f>
        <v>0</v>
      </c>
      <c r="O24" s="587" t="str">
        <f>TEXT(P24/24,"h:mm")</f>
        <v>0:00</v>
      </c>
      <c r="P24" s="588">
        <f>O23</f>
        <v>0</v>
      </c>
      <c r="Q24" s="587" t="str">
        <f>TEXT(R24/24,"h:mm")</f>
        <v>0:00</v>
      </c>
      <c r="R24" s="588">
        <f>Q23</f>
        <v>0</v>
      </c>
      <c r="S24" s="587" t="str">
        <f>TEXT(T24/24,"h:mm")</f>
        <v>0:00</v>
      </c>
      <c r="T24" s="588">
        <f>S23</f>
        <v>0</v>
      </c>
      <c r="U24" s="587" t="str">
        <f>TEXT(V24/24,"h:mm")</f>
        <v>0:00</v>
      </c>
      <c r="V24" s="588">
        <f>+U23</f>
        <v>0</v>
      </c>
      <c r="W24" s="587" t="str">
        <f>TEXT(X24/24,"h:mm")</f>
        <v>0:00</v>
      </c>
      <c r="X24" s="588">
        <f>W23</f>
        <v>0</v>
      </c>
      <c r="Y24" s="587" t="str">
        <f>TEXT(Z24/24,"h:mm")</f>
        <v>0:00</v>
      </c>
      <c r="Z24" s="588">
        <f>Y23</f>
        <v>0</v>
      </c>
      <c r="AA24" s="587" t="str">
        <f>TEXT(AB24/24,"h:mm")</f>
        <v>0:00</v>
      </c>
      <c r="AB24" s="588">
        <f>AA23</f>
        <v>0</v>
      </c>
      <c r="AC24" s="587" t="str">
        <f>TEXT(AD24/24,"h:mm")</f>
        <v>0:00</v>
      </c>
      <c r="AD24" s="588">
        <f>AC23</f>
        <v>0</v>
      </c>
      <c r="AE24" s="587" t="str">
        <f>TEXT(AF24/24,"h:mm")</f>
        <v>0:00</v>
      </c>
      <c r="AF24" s="588">
        <f>AE23</f>
        <v>0</v>
      </c>
      <c r="AG24" s="587" t="str">
        <f>TEXT(AH24/24,"h:mm")</f>
        <v>0:00</v>
      </c>
      <c r="AH24" s="588">
        <f>AG23</f>
        <v>0</v>
      </c>
      <c r="AI24" s="587" t="str">
        <f>TEXT(AJ24/24,"h:mm")</f>
        <v>0:00</v>
      </c>
      <c r="AJ24" s="588">
        <f>AI23</f>
        <v>0</v>
      </c>
      <c r="AK24" s="587" t="str">
        <f>TEXT(AL24/24,"h:mm")</f>
        <v>0:00</v>
      </c>
      <c r="AL24" s="588">
        <f>AK23</f>
        <v>0</v>
      </c>
      <c r="AM24" s="587" t="str">
        <f>TEXT(AN24/24,"h:mm")</f>
        <v>0:00</v>
      </c>
      <c r="AN24" s="588">
        <f>AM23</f>
        <v>0</v>
      </c>
      <c r="AO24" s="587" t="str">
        <f>TEXT(AP24/24,"h:mm")</f>
        <v>0:00</v>
      </c>
      <c r="AP24" s="588">
        <f>AO23</f>
        <v>0</v>
      </c>
      <c r="AQ24" s="587" t="str">
        <f>TEXT(AR24/24,"h:mm")</f>
        <v>0:00</v>
      </c>
      <c r="AR24" s="588">
        <f>AQ23</f>
        <v>0</v>
      </c>
      <c r="AS24" s="587" t="str">
        <f>TEXT(AT24/24,"h:mm")</f>
        <v>0:00</v>
      </c>
      <c r="AT24" s="407">
        <f>+AS23</f>
        <v>0</v>
      </c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278"/>
      <c r="BT24" s="278"/>
      <c r="BU24" s="278"/>
      <c r="BV24" s="278"/>
      <c r="BW24" s="278"/>
      <c r="BX24" s="278"/>
      <c r="BY24" s="278"/>
      <c r="BZ24" s="278"/>
      <c r="CA24" s="278"/>
      <c r="CB24" s="278"/>
      <c r="CC24" s="278"/>
      <c r="CD24" s="278"/>
      <c r="CE24" s="278"/>
      <c r="CF24" s="278"/>
      <c r="CG24" s="278"/>
      <c r="CH24" s="278"/>
      <c r="CI24" s="278"/>
      <c r="CJ24" s="278"/>
      <c r="CK24" s="278"/>
      <c r="CL24" s="278"/>
      <c r="CM24" s="278"/>
      <c r="CN24" s="278"/>
      <c r="CO24" s="278"/>
      <c r="CP24" s="278"/>
      <c r="CQ24" s="278"/>
      <c r="CR24" s="278"/>
      <c r="CS24" s="278"/>
      <c r="CT24" s="278"/>
      <c r="CU24" s="278"/>
      <c r="CV24" s="278"/>
      <c r="CW24" s="278"/>
      <c r="CX24" s="278"/>
      <c r="CY24" s="278"/>
      <c r="CZ24" s="278"/>
      <c r="DA24" s="278"/>
      <c r="DB24" s="278"/>
      <c r="DC24" s="278"/>
      <c r="DD24" s="278"/>
      <c r="DE24" s="278"/>
      <c r="DF24" s="278"/>
      <c r="DG24" s="278"/>
      <c r="DH24" s="278"/>
      <c r="DI24" s="278"/>
      <c r="DJ24" s="278"/>
      <c r="DK24" s="278"/>
      <c r="DL24" s="278"/>
      <c r="DM24" s="278"/>
      <c r="DN24" s="278"/>
      <c r="DO24" s="278"/>
      <c r="DP24" s="278"/>
      <c r="DQ24" s="278"/>
      <c r="DR24" s="278"/>
      <c r="DS24" s="278"/>
      <c r="DT24" s="278"/>
      <c r="DU24" s="278"/>
      <c r="DV24" s="278"/>
      <c r="DW24" s="278"/>
      <c r="DX24" s="278"/>
      <c r="DY24" s="278"/>
      <c r="DZ24" s="278"/>
      <c r="EA24" s="278"/>
      <c r="EB24" s="278"/>
      <c r="EC24" s="278"/>
      <c r="ED24" s="278"/>
      <c r="EE24" s="278"/>
      <c r="EF24" s="278"/>
      <c r="EG24" s="278"/>
      <c r="EH24" s="278"/>
      <c r="EI24" s="278"/>
      <c r="EJ24" s="278"/>
      <c r="EK24" s="278"/>
      <c r="EL24" s="278"/>
      <c r="EM24" s="278"/>
      <c r="EN24" s="278"/>
      <c r="EO24" s="278"/>
      <c r="EP24" s="278"/>
      <c r="EQ24" s="278"/>
      <c r="ER24" s="278"/>
      <c r="ES24" s="278"/>
    </row>
    <row r="25" spans="1:149" s="10" customFormat="1" ht="32.1" customHeight="1" x14ac:dyDescent="0.25">
      <c r="A25" s="815" t="s">
        <v>31</v>
      </c>
      <c r="B25" s="819"/>
      <c r="C25" s="589">
        <f>'Nonexempt Request Leave'!C20</f>
        <v>0</v>
      </c>
      <c r="D25" s="590">
        <f>C25*24</f>
        <v>0</v>
      </c>
      <c r="E25" s="589">
        <f>'Nonexempt Request Leave'!E20</f>
        <v>0</v>
      </c>
      <c r="F25" s="590">
        <f>E25*24</f>
        <v>0</v>
      </c>
      <c r="G25" s="589">
        <f>'Nonexempt Request Leave'!G20</f>
        <v>0</v>
      </c>
      <c r="H25" s="590">
        <f>G25*24</f>
        <v>0</v>
      </c>
      <c r="I25" s="589">
        <f>'Nonexempt Request Leave'!I20</f>
        <v>0</v>
      </c>
      <c r="J25" s="590">
        <f>I25*24</f>
        <v>0</v>
      </c>
      <c r="K25" s="589">
        <f>'Nonexempt Request Leave'!K20</f>
        <v>0</v>
      </c>
      <c r="L25" s="590">
        <f>K25*24</f>
        <v>0</v>
      </c>
      <c r="M25" s="589">
        <f>'Nonexempt Request Leave'!M20</f>
        <v>0</v>
      </c>
      <c r="N25" s="590">
        <f>M25*24</f>
        <v>0</v>
      </c>
      <c r="O25" s="589">
        <f>'Nonexempt Request Leave'!O20</f>
        <v>0</v>
      </c>
      <c r="P25" s="590">
        <f>O25*24</f>
        <v>0</v>
      </c>
      <c r="Q25" s="589">
        <f>'Nonexempt Request Leave'!Q20</f>
        <v>0</v>
      </c>
      <c r="R25" s="590">
        <f>Q25*24</f>
        <v>0</v>
      </c>
      <c r="S25" s="589">
        <f>'Nonexempt Request Leave'!S20</f>
        <v>0</v>
      </c>
      <c r="T25" s="590">
        <f>S25*24</f>
        <v>0</v>
      </c>
      <c r="U25" s="589">
        <f>'Nonexempt Request Leave'!U20</f>
        <v>0</v>
      </c>
      <c r="V25" s="590">
        <f>U25*24</f>
        <v>0</v>
      </c>
      <c r="W25" s="589">
        <f>'Nonexempt Request Leave'!W20</f>
        <v>0</v>
      </c>
      <c r="X25" s="590">
        <f>W25*24</f>
        <v>0</v>
      </c>
      <c r="Y25" s="589">
        <f>'Nonexempt Request Leave'!Y20</f>
        <v>0</v>
      </c>
      <c r="Z25" s="590">
        <f>Y25*24</f>
        <v>0</v>
      </c>
      <c r="AA25" s="589">
        <f>'Nonexempt Request Leave'!AA20</f>
        <v>0</v>
      </c>
      <c r="AB25" s="590">
        <f>AA25*24</f>
        <v>0</v>
      </c>
      <c r="AC25" s="589">
        <f>'Nonexempt Request Leave'!AC20</f>
        <v>0</v>
      </c>
      <c r="AD25" s="590">
        <f>AC25*24</f>
        <v>0</v>
      </c>
      <c r="AE25" s="589">
        <f>'Nonexempt Request Leave'!AE20</f>
        <v>0</v>
      </c>
      <c r="AF25" s="590">
        <f>AE25*24</f>
        <v>0</v>
      </c>
      <c r="AG25" s="589">
        <f>'Nonexempt Request Leave'!AG20</f>
        <v>0</v>
      </c>
      <c r="AH25" s="590">
        <f>AG25*24</f>
        <v>0</v>
      </c>
      <c r="AI25" s="589">
        <f>'Nonexempt Request Leave'!AI20</f>
        <v>0</v>
      </c>
      <c r="AJ25" s="590">
        <f>AI25*24</f>
        <v>0</v>
      </c>
      <c r="AK25" s="589">
        <f>'Nonexempt Request Leave'!AK20</f>
        <v>0</v>
      </c>
      <c r="AL25" s="590">
        <f>AK25*24</f>
        <v>0</v>
      </c>
      <c r="AM25" s="589">
        <f>'Nonexempt Request Leave'!AM20</f>
        <v>0</v>
      </c>
      <c r="AN25" s="590">
        <f>AM25*24</f>
        <v>0</v>
      </c>
      <c r="AO25" s="589">
        <f>'Nonexempt Request Leave'!AO20</f>
        <v>0</v>
      </c>
      <c r="AP25" s="590">
        <f>AO25*24</f>
        <v>0</v>
      </c>
      <c r="AQ25" s="589">
        <f>'Nonexempt Request Leave'!AQ20</f>
        <v>0</v>
      </c>
      <c r="AR25" s="590">
        <f>AQ25*24</f>
        <v>0</v>
      </c>
      <c r="AS25" s="589">
        <f>'Nonexempt Request Leave'!AS20</f>
        <v>0</v>
      </c>
      <c r="AT25" s="406">
        <f>AS25*24</f>
        <v>0</v>
      </c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</row>
    <row r="26" spans="1:149" s="10" customFormat="1" ht="32.1" customHeight="1" x14ac:dyDescent="0.25">
      <c r="A26" s="798" t="s">
        <v>32</v>
      </c>
      <c r="B26" s="799"/>
      <c r="C26" s="589">
        <f>'Nonexempt Request Leave'!C21</f>
        <v>0</v>
      </c>
      <c r="D26" s="590">
        <f>C26*24</f>
        <v>0</v>
      </c>
      <c r="E26" s="589">
        <f>'Nonexempt Request Leave'!E21</f>
        <v>0</v>
      </c>
      <c r="F26" s="590">
        <f>E26*24</f>
        <v>0</v>
      </c>
      <c r="G26" s="589">
        <f>'Nonexempt Request Leave'!G21</f>
        <v>0</v>
      </c>
      <c r="H26" s="590">
        <f>G26*24</f>
        <v>0</v>
      </c>
      <c r="I26" s="589">
        <f>'Nonexempt Request Leave'!I21</f>
        <v>0</v>
      </c>
      <c r="J26" s="590">
        <f>I26*24</f>
        <v>0</v>
      </c>
      <c r="K26" s="589">
        <f>'Nonexempt Request Leave'!K21</f>
        <v>0</v>
      </c>
      <c r="L26" s="590">
        <f>K26*24</f>
        <v>0</v>
      </c>
      <c r="M26" s="589">
        <f>'Nonexempt Request Leave'!M21</f>
        <v>0</v>
      </c>
      <c r="N26" s="590">
        <f t="shared" ref="L26:P29" si="14">M26*24</f>
        <v>0</v>
      </c>
      <c r="O26" s="589">
        <f>'Nonexempt Request Leave'!O21</f>
        <v>0</v>
      </c>
      <c r="P26" s="590">
        <f t="shared" si="14"/>
        <v>0</v>
      </c>
      <c r="Q26" s="589">
        <f>'Nonexempt Request Leave'!Q21</f>
        <v>0</v>
      </c>
      <c r="R26" s="590">
        <f>Q26*24</f>
        <v>0</v>
      </c>
      <c r="S26" s="589">
        <f>'Nonexempt Request Leave'!S21</f>
        <v>0</v>
      </c>
      <c r="T26" s="590">
        <f>S26*24</f>
        <v>0</v>
      </c>
      <c r="U26" s="589">
        <f>'Nonexempt Request Leave'!U21</f>
        <v>0</v>
      </c>
      <c r="V26" s="590">
        <f>U26*24</f>
        <v>0</v>
      </c>
      <c r="W26" s="589">
        <f>'Nonexempt Request Leave'!W21</f>
        <v>0</v>
      </c>
      <c r="X26" s="590">
        <f>W26*24</f>
        <v>0</v>
      </c>
      <c r="Y26" s="589">
        <f>'Nonexempt Request Leave'!Y21</f>
        <v>0</v>
      </c>
      <c r="Z26" s="590">
        <f>Y26*24</f>
        <v>0</v>
      </c>
      <c r="AA26" s="589">
        <f>'Nonexempt Request Leave'!AA21</f>
        <v>0</v>
      </c>
      <c r="AB26" s="590">
        <f>AA26*24</f>
        <v>0</v>
      </c>
      <c r="AC26" s="589">
        <f>'Nonexempt Request Leave'!AC21</f>
        <v>0</v>
      </c>
      <c r="AD26" s="590">
        <f>AC26*24</f>
        <v>0</v>
      </c>
      <c r="AE26" s="589">
        <f>'Nonexempt Request Leave'!AE21</f>
        <v>0</v>
      </c>
      <c r="AF26" s="590">
        <f t="shared" ref="AF26:AH29" si="15">AE26*24</f>
        <v>0</v>
      </c>
      <c r="AG26" s="589">
        <f>'Nonexempt Request Leave'!AG21</f>
        <v>0</v>
      </c>
      <c r="AH26" s="590">
        <f t="shared" si="15"/>
        <v>0</v>
      </c>
      <c r="AI26" s="589">
        <f>'Nonexempt Request Leave'!AI21</f>
        <v>0</v>
      </c>
      <c r="AJ26" s="590">
        <f>AI26*24</f>
        <v>0</v>
      </c>
      <c r="AK26" s="589">
        <f>'Nonexempt Request Leave'!AK21</f>
        <v>0</v>
      </c>
      <c r="AL26" s="590">
        <f>AK26*24</f>
        <v>0</v>
      </c>
      <c r="AM26" s="589">
        <f>'Nonexempt Request Leave'!AM21</f>
        <v>0</v>
      </c>
      <c r="AN26" s="590">
        <f>AM26*24</f>
        <v>0</v>
      </c>
      <c r="AO26" s="589">
        <f>'Nonexempt Request Leave'!AO21</f>
        <v>0</v>
      </c>
      <c r="AP26" s="590">
        <f>AO26*24</f>
        <v>0</v>
      </c>
      <c r="AQ26" s="589">
        <f>'Nonexempt Request Leave'!AQ21</f>
        <v>0</v>
      </c>
      <c r="AR26" s="590">
        <f>AQ26*24</f>
        <v>0</v>
      </c>
      <c r="AS26" s="589">
        <f>'Nonexempt Request Leave'!AS21</f>
        <v>0</v>
      </c>
      <c r="AT26" s="406">
        <f>AS26*24</f>
        <v>0</v>
      </c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</row>
    <row r="27" spans="1:149" s="10" customFormat="1" ht="32.1" customHeight="1" x14ac:dyDescent="0.25">
      <c r="A27" s="798" t="s">
        <v>33</v>
      </c>
      <c r="B27" s="799"/>
      <c r="C27" s="589">
        <f>'Nonexempt Request Leave'!C22</f>
        <v>0</v>
      </c>
      <c r="D27" s="590">
        <f>C27*24</f>
        <v>0</v>
      </c>
      <c r="E27" s="589">
        <f>'Nonexempt Request Leave'!E22</f>
        <v>0</v>
      </c>
      <c r="F27" s="590">
        <f>E27*24</f>
        <v>0</v>
      </c>
      <c r="G27" s="589">
        <f>'Nonexempt Request Leave'!G22</f>
        <v>0</v>
      </c>
      <c r="H27" s="590">
        <f>G27*24</f>
        <v>0</v>
      </c>
      <c r="I27" s="589">
        <f>'Nonexempt Request Leave'!I22</f>
        <v>0</v>
      </c>
      <c r="J27" s="590">
        <f>I27*24</f>
        <v>0</v>
      </c>
      <c r="K27" s="589">
        <f>'Nonexempt Request Leave'!K22</f>
        <v>0</v>
      </c>
      <c r="L27" s="590">
        <f t="shared" si="14"/>
        <v>0</v>
      </c>
      <c r="M27" s="589">
        <f>'Nonexempt Request Leave'!M22</f>
        <v>0</v>
      </c>
      <c r="N27" s="590">
        <f t="shared" si="14"/>
        <v>0</v>
      </c>
      <c r="O27" s="589">
        <f>'Nonexempt Request Leave'!O22</f>
        <v>0</v>
      </c>
      <c r="P27" s="590">
        <f t="shared" si="14"/>
        <v>0</v>
      </c>
      <c r="Q27" s="589">
        <f>'Nonexempt Request Leave'!Q22</f>
        <v>0</v>
      </c>
      <c r="R27" s="590">
        <f>Q27*24</f>
        <v>0</v>
      </c>
      <c r="S27" s="589">
        <f>'Nonexempt Request Leave'!S22</f>
        <v>0</v>
      </c>
      <c r="T27" s="590">
        <f>S27*24</f>
        <v>0</v>
      </c>
      <c r="U27" s="589">
        <f>'Nonexempt Request Leave'!U22</f>
        <v>0</v>
      </c>
      <c r="V27" s="590">
        <f>U27*24</f>
        <v>0</v>
      </c>
      <c r="W27" s="589">
        <f>'Nonexempt Request Leave'!W22</f>
        <v>0</v>
      </c>
      <c r="X27" s="590">
        <f>W27*24</f>
        <v>0</v>
      </c>
      <c r="Y27" s="589">
        <f>'Nonexempt Request Leave'!Y22</f>
        <v>0</v>
      </c>
      <c r="Z27" s="590">
        <f>Y27*24</f>
        <v>0</v>
      </c>
      <c r="AA27" s="589">
        <f>'Nonexempt Request Leave'!AA22</f>
        <v>0</v>
      </c>
      <c r="AB27" s="590">
        <f>AA27*24</f>
        <v>0</v>
      </c>
      <c r="AC27" s="589">
        <f>'Nonexempt Request Leave'!AC22</f>
        <v>0</v>
      </c>
      <c r="AD27" s="590">
        <f>AC27*24</f>
        <v>0</v>
      </c>
      <c r="AE27" s="589">
        <f>'Nonexempt Request Leave'!AE22</f>
        <v>0</v>
      </c>
      <c r="AF27" s="590">
        <f t="shared" si="15"/>
        <v>0</v>
      </c>
      <c r="AG27" s="589">
        <f>'Nonexempt Request Leave'!AG22</f>
        <v>0</v>
      </c>
      <c r="AH27" s="590">
        <f t="shared" si="15"/>
        <v>0</v>
      </c>
      <c r="AI27" s="589">
        <f>'Nonexempt Request Leave'!AI22</f>
        <v>0</v>
      </c>
      <c r="AJ27" s="590">
        <f>AI27*24</f>
        <v>0</v>
      </c>
      <c r="AK27" s="589">
        <f>'Nonexempt Request Leave'!AK22</f>
        <v>0</v>
      </c>
      <c r="AL27" s="590">
        <f>AK27*24</f>
        <v>0</v>
      </c>
      <c r="AM27" s="589">
        <f>'Nonexempt Request Leave'!AM22</f>
        <v>0</v>
      </c>
      <c r="AN27" s="590">
        <f>AM27*24</f>
        <v>0</v>
      </c>
      <c r="AO27" s="589">
        <f>'Nonexempt Request Leave'!AO22</f>
        <v>0</v>
      </c>
      <c r="AP27" s="590">
        <f>AO27*24</f>
        <v>0</v>
      </c>
      <c r="AQ27" s="589">
        <f>'Nonexempt Request Leave'!AQ22</f>
        <v>0</v>
      </c>
      <c r="AR27" s="590">
        <f>AQ27*24</f>
        <v>0</v>
      </c>
      <c r="AS27" s="589">
        <f>'Nonexempt Request Leave'!AS22</f>
        <v>0</v>
      </c>
      <c r="AT27" s="535">
        <f>AS27*24</f>
        <v>0</v>
      </c>
      <c r="AU27" s="278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</row>
    <row r="28" spans="1:149" s="10" customFormat="1" ht="32.1" customHeight="1" x14ac:dyDescent="0.25">
      <c r="A28" s="798" t="s">
        <v>34</v>
      </c>
      <c r="B28" s="799"/>
      <c r="C28" s="589">
        <f>'Nonexempt Request Leave'!C23</f>
        <v>0</v>
      </c>
      <c r="D28" s="590">
        <f>C28*24</f>
        <v>0</v>
      </c>
      <c r="E28" s="589">
        <f>'Nonexempt Request Leave'!E23</f>
        <v>0</v>
      </c>
      <c r="F28" s="590">
        <f>E28*24</f>
        <v>0</v>
      </c>
      <c r="G28" s="589">
        <f>'Nonexempt Request Leave'!G23</f>
        <v>0</v>
      </c>
      <c r="H28" s="590">
        <f>G28*24</f>
        <v>0</v>
      </c>
      <c r="I28" s="589">
        <f>'Nonexempt Request Leave'!I23</f>
        <v>0</v>
      </c>
      <c r="J28" s="590">
        <f>I28*24</f>
        <v>0</v>
      </c>
      <c r="K28" s="589">
        <f>'Nonexempt Request Leave'!K23</f>
        <v>0</v>
      </c>
      <c r="L28" s="590">
        <f t="shared" si="14"/>
        <v>0</v>
      </c>
      <c r="M28" s="589">
        <f>'Nonexempt Request Leave'!M23</f>
        <v>0</v>
      </c>
      <c r="N28" s="590">
        <f t="shared" si="14"/>
        <v>0</v>
      </c>
      <c r="O28" s="589">
        <f>'Nonexempt Request Leave'!O23</f>
        <v>0</v>
      </c>
      <c r="P28" s="590">
        <f t="shared" si="14"/>
        <v>0</v>
      </c>
      <c r="Q28" s="589">
        <f>'Nonexempt Request Leave'!Q23</f>
        <v>0</v>
      </c>
      <c r="R28" s="590">
        <f>Q28*24</f>
        <v>0</v>
      </c>
      <c r="S28" s="589">
        <f>'Nonexempt Request Leave'!S23</f>
        <v>0</v>
      </c>
      <c r="T28" s="590">
        <f>S28*24</f>
        <v>0</v>
      </c>
      <c r="U28" s="589">
        <f>'Nonexempt Request Leave'!U23</f>
        <v>0</v>
      </c>
      <c r="V28" s="590">
        <f>U28*24</f>
        <v>0</v>
      </c>
      <c r="W28" s="589">
        <f>'Nonexempt Request Leave'!W23</f>
        <v>0</v>
      </c>
      <c r="X28" s="590">
        <f>W28*24</f>
        <v>0</v>
      </c>
      <c r="Y28" s="589">
        <f>'Nonexempt Request Leave'!Y23</f>
        <v>0</v>
      </c>
      <c r="Z28" s="590">
        <f>Y28*24</f>
        <v>0</v>
      </c>
      <c r="AA28" s="589">
        <f>'Nonexempt Request Leave'!AA23</f>
        <v>0</v>
      </c>
      <c r="AB28" s="590">
        <f>AA28*24</f>
        <v>0</v>
      </c>
      <c r="AC28" s="589">
        <f>'Nonexempt Request Leave'!AC23</f>
        <v>0</v>
      </c>
      <c r="AD28" s="590">
        <f>AC28*24</f>
        <v>0</v>
      </c>
      <c r="AE28" s="589">
        <f>'Nonexempt Request Leave'!AE23</f>
        <v>0</v>
      </c>
      <c r="AF28" s="590">
        <f t="shared" si="15"/>
        <v>0</v>
      </c>
      <c r="AG28" s="589">
        <f>'Nonexempt Request Leave'!AG23</f>
        <v>0</v>
      </c>
      <c r="AH28" s="590">
        <f t="shared" si="15"/>
        <v>0</v>
      </c>
      <c r="AI28" s="589">
        <f>'Nonexempt Request Leave'!AI23</f>
        <v>0</v>
      </c>
      <c r="AJ28" s="590">
        <f>AI28*24</f>
        <v>0</v>
      </c>
      <c r="AK28" s="589">
        <f>'Nonexempt Request Leave'!AK23</f>
        <v>0</v>
      </c>
      <c r="AL28" s="590">
        <f>AK28*24</f>
        <v>0</v>
      </c>
      <c r="AM28" s="589">
        <f>'Nonexempt Request Leave'!AM23</f>
        <v>0</v>
      </c>
      <c r="AN28" s="590">
        <f>AM28*24</f>
        <v>0</v>
      </c>
      <c r="AO28" s="589">
        <f>'Nonexempt Request Leave'!AO23</f>
        <v>0</v>
      </c>
      <c r="AP28" s="590">
        <f>AO28*24</f>
        <v>0</v>
      </c>
      <c r="AQ28" s="589">
        <f>'Nonexempt Request Leave'!AQ23</f>
        <v>0</v>
      </c>
      <c r="AR28" s="590">
        <f>AQ28*24</f>
        <v>0</v>
      </c>
      <c r="AS28" s="589">
        <f>'Nonexempt Request Leave'!AS23</f>
        <v>0</v>
      </c>
      <c r="AT28" s="535">
        <f>AS28*24</f>
        <v>0</v>
      </c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</row>
    <row r="29" spans="1:149" s="10" customFormat="1" ht="32.1" customHeight="1" x14ac:dyDescent="0.25">
      <c r="A29" s="850" t="s">
        <v>35</v>
      </c>
      <c r="B29" s="851"/>
      <c r="C29" s="697" t="str">
        <f>'Nonexempt Request Leave'!C24</f>
        <v>0:00</v>
      </c>
      <c r="D29" s="698">
        <f>C29*24</f>
        <v>0</v>
      </c>
      <c r="E29" s="697" t="str">
        <f>'Nonexempt Request Leave'!E24</f>
        <v>0:00</v>
      </c>
      <c r="F29" s="698">
        <f>E29*24</f>
        <v>0</v>
      </c>
      <c r="G29" s="697" t="str">
        <f>'Nonexempt Request Leave'!G24</f>
        <v>0:00</v>
      </c>
      <c r="H29" s="698">
        <f>G29*24</f>
        <v>0</v>
      </c>
      <c r="I29" s="697" t="str">
        <f>'Nonexempt Request Leave'!I24</f>
        <v>0:00</v>
      </c>
      <c r="J29" s="698">
        <f>I29*24</f>
        <v>0</v>
      </c>
      <c r="K29" s="697" t="str">
        <f>'Nonexempt Request Leave'!K24</f>
        <v>0:00</v>
      </c>
      <c r="L29" s="698">
        <f t="shared" si="14"/>
        <v>0</v>
      </c>
      <c r="M29" s="697" t="str">
        <f>'Nonexempt Request Leave'!M24</f>
        <v>0:00</v>
      </c>
      <c r="N29" s="698">
        <f t="shared" si="14"/>
        <v>0</v>
      </c>
      <c r="O29" s="697" t="str">
        <f>'Nonexempt Request Leave'!O24</f>
        <v>0:00</v>
      </c>
      <c r="P29" s="698">
        <f t="shared" si="14"/>
        <v>0</v>
      </c>
      <c r="Q29" s="697" t="str">
        <f>'Nonexempt Request Leave'!Q24</f>
        <v>0:00</v>
      </c>
      <c r="R29" s="698">
        <f>Q29*24</f>
        <v>0</v>
      </c>
      <c r="S29" s="697" t="str">
        <f>'Nonexempt Request Leave'!S24</f>
        <v>0:00</v>
      </c>
      <c r="T29" s="698">
        <f>S29*24</f>
        <v>0</v>
      </c>
      <c r="U29" s="697" t="str">
        <f>'Nonexempt Request Leave'!U24</f>
        <v>0:00</v>
      </c>
      <c r="V29" s="698">
        <f>U29*24</f>
        <v>0</v>
      </c>
      <c r="W29" s="697" t="str">
        <f>'Nonexempt Request Leave'!W24</f>
        <v>0:00</v>
      </c>
      <c r="X29" s="698">
        <f>W29*24</f>
        <v>0</v>
      </c>
      <c r="Y29" s="697" t="str">
        <f>'Nonexempt Request Leave'!Y24</f>
        <v>0:00</v>
      </c>
      <c r="Z29" s="698">
        <f>Y29*24</f>
        <v>0</v>
      </c>
      <c r="AA29" s="697" t="str">
        <f>'Nonexempt Request Leave'!AA24</f>
        <v>0:00</v>
      </c>
      <c r="AB29" s="698">
        <f>AA29*24</f>
        <v>0</v>
      </c>
      <c r="AC29" s="697" t="str">
        <f>'Nonexempt Request Leave'!AC24</f>
        <v>0:00</v>
      </c>
      <c r="AD29" s="698">
        <f>AC29*24</f>
        <v>0</v>
      </c>
      <c r="AE29" s="697" t="str">
        <f>'Nonexempt Request Leave'!AE24</f>
        <v>0:00</v>
      </c>
      <c r="AF29" s="698">
        <f t="shared" si="15"/>
        <v>0</v>
      </c>
      <c r="AG29" s="697" t="str">
        <f>'Nonexempt Request Leave'!AG24</f>
        <v>0:00</v>
      </c>
      <c r="AH29" s="698">
        <f t="shared" si="15"/>
        <v>0</v>
      </c>
      <c r="AI29" s="697" t="str">
        <f>'Nonexempt Request Leave'!AI24</f>
        <v>0:00</v>
      </c>
      <c r="AJ29" s="698">
        <f>AI29*24</f>
        <v>0</v>
      </c>
      <c r="AK29" s="697" t="str">
        <f>'Nonexempt Request Leave'!AK24</f>
        <v>0:00</v>
      </c>
      <c r="AL29" s="698">
        <f>AK29*24</f>
        <v>0</v>
      </c>
      <c r="AM29" s="697" t="str">
        <f>'Nonexempt Request Leave'!AM24</f>
        <v>0:00</v>
      </c>
      <c r="AN29" s="698">
        <f>AM29*24</f>
        <v>0</v>
      </c>
      <c r="AO29" s="697" t="str">
        <f>'Nonexempt Request Leave'!AO24</f>
        <v>0:00</v>
      </c>
      <c r="AP29" s="698">
        <f>AO29*24</f>
        <v>0</v>
      </c>
      <c r="AQ29" s="697" t="str">
        <f>'Nonexempt Request Leave'!AQ24</f>
        <v>0:00</v>
      </c>
      <c r="AR29" s="698">
        <f>AQ29*24</f>
        <v>0</v>
      </c>
      <c r="AS29" s="697" t="str">
        <f>'Nonexempt Request Leave'!AS24</f>
        <v>0:00</v>
      </c>
      <c r="AT29" s="406">
        <f>AS29*24</f>
        <v>0</v>
      </c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</row>
    <row r="30" spans="1:149" s="368" customFormat="1" ht="32.1" customHeight="1" x14ac:dyDescent="0.35">
      <c r="A30" s="852" t="s">
        <v>36</v>
      </c>
      <c r="B30" s="853"/>
      <c r="C30" s="688">
        <f>SUM(C25:C29)</f>
        <v>0</v>
      </c>
      <c r="D30" s="591">
        <f t="shared" ref="D30:AS30" si="16">SUM(D25:D29)</f>
        <v>0</v>
      </c>
      <c r="E30" s="688">
        <f>SUM(E25:E29)</f>
        <v>0</v>
      </c>
      <c r="F30" s="591">
        <f t="shared" si="16"/>
        <v>0</v>
      </c>
      <c r="G30" s="688">
        <f t="shared" si="16"/>
        <v>0</v>
      </c>
      <c r="H30" s="591">
        <f>SUM(H25:H29)</f>
        <v>0</v>
      </c>
      <c r="I30" s="688">
        <f t="shared" si="16"/>
        <v>0</v>
      </c>
      <c r="J30" s="591">
        <f>SUM(J25:J29)</f>
        <v>0</v>
      </c>
      <c r="K30" s="688">
        <f t="shared" si="16"/>
        <v>0</v>
      </c>
      <c r="L30" s="591">
        <f t="shared" si="16"/>
        <v>0</v>
      </c>
      <c r="M30" s="688">
        <f t="shared" si="16"/>
        <v>0</v>
      </c>
      <c r="N30" s="591">
        <f t="shared" si="16"/>
        <v>0</v>
      </c>
      <c r="O30" s="688">
        <f t="shared" si="16"/>
        <v>0</v>
      </c>
      <c r="P30" s="591">
        <f t="shared" si="16"/>
        <v>0</v>
      </c>
      <c r="Q30" s="688">
        <f t="shared" si="16"/>
        <v>0</v>
      </c>
      <c r="R30" s="591">
        <f t="shared" si="16"/>
        <v>0</v>
      </c>
      <c r="S30" s="688">
        <f t="shared" si="16"/>
        <v>0</v>
      </c>
      <c r="T30" s="591">
        <f t="shared" si="16"/>
        <v>0</v>
      </c>
      <c r="U30" s="688">
        <f t="shared" si="16"/>
        <v>0</v>
      </c>
      <c r="V30" s="591">
        <f t="shared" si="16"/>
        <v>0</v>
      </c>
      <c r="W30" s="688">
        <f t="shared" si="16"/>
        <v>0</v>
      </c>
      <c r="X30" s="591">
        <f t="shared" si="16"/>
        <v>0</v>
      </c>
      <c r="Y30" s="688">
        <f t="shared" si="16"/>
        <v>0</v>
      </c>
      <c r="Z30" s="591">
        <f t="shared" si="16"/>
        <v>0</v>
      </c>
      <c r="AA30" s="688">
        <f t="shared" si="16"/>
        <v>0</v>
      </c>
      <c r="AB30" s="591">
        <f t="shared" si="16"/>
        <v>0</v>
      </c>
      <c r="AC30" s="688">
        <f t="shared" si="16"/>
        <v>0</v>
      </c>
      <c r="AD30" s="591">
        <f t="shared" si="16"/>
        <v>0</v>
      </c>
      <c r="AE30" s="688">
        <f t="shared" si="16"/>
        <v>0</v>
      </c>
      <c r="AF30" s="592">
        <f t="shared" si="16"/>
        <v>0</v>
      </c>
      <c r="AG30" s="688">
        <f t="shared" si="16"/>
        <v>0</v>
      </c>
      <c r="AH30" s="591">
        <f t="shared" si="16"/>
        <v>0</v>
      </c>
      <c r="AI30" s="688">
        <f t="shared" si="16"/>
        <v>0</v>
      </c>
      <c r="AJ30" s="591">
        <f t="shared" si="16"/>
        <v>0</v>
      </c>
      <c r="AK30" s="688">
        <f t="shared" si="16"/>
        <v>0</v>
      </c>
      <c r="AL30" s="591">
        <f t="shared" si="16"/>
        <v>0</v>
      </c>
      <c r="AM30" s="688">
        <f t="shared" si="16"/>
        <v>0</v>
      </c>
      <c r="AN30" s="591">
        <f t="shared" si="16"/>
        <v>0</v>
      </c>
      <c r="AO30" s="688">
        <f t="shared" si="16"/>
        <v>0</v>
      </c>
      <c r="AP30" s="591">
        <f t="shared" si="16"/>
        <v>0</v>
      </c>
      <c r="AQ30" s="688">
        <f t="shared" si="16"/>
        <v>0</v>
      </c>
      <c r="AR30" s="591">
        <f t="shared" si="16"/>
        <v>0</v>
      </c>
      <c r="AS30" s="688">
        <f t="shared" si="16"/>
        <v>0</v>
      </c>
      <c r="AT30" s="406">
        <f>SUM(AT25:AT29)</f>
        <v>0</v>
      </c>
      <c r="AU30" s="367"/>
      <c r="AV30" s="367"/>
      <c r="AW30" s="367"/>
      <c r="AX30" s="367"/>
      <c r="AY30" s="367"/>
      <c r="AZ30" s="367"/>
      <c r="BA30" s="367"/>
      <c r="BB30" s="367"/>
      <c r="BC30" s="367"/>
      <c r="BD30" s="367"/>
      <c r="BE30" s="367"/>
      <c r="BF30" s="367"/>
      <c r="BG30" s="367"/>
      <c r="BH30" s="367"/>
      <c r="BI30" s="367"/>
      <c r="BJ30" s="367"/>
      <c r="BK30" s="367"/>
      <c r="BL30" s="367"/>
      <c r="BM30" s="367"/>
      <c r="BN30" s="367"/>
      <c r="BO30" s="367"/>
      <c r="BP30" s="367"/>
      <c r="BQ30" s="367"/>
      <c r="BR30" s="367"/>
      <c r="BS30" s="367"/>
      <c r="BT30" s="367"/>
      <c r="BU30" s="367"/>
      <c r="BV30" s="367"/>
      <c r="BW30" s="367"/>
      <c r="BX30" s="367"/>
      <c r="BY30" s="367"/>
      <c r="BZ30" s="367"/>
      <c r="CA30" s="367"/>
      <c r="CB30" s="367"/>
      <c r="CC30" s="367"/>
      <c r="CD30" s="367"/>
      <c r="CE30" s="367"/>
      <c r="CF30" s="367"/>
      <c r="CG30" s="367"/>
      <c r="CH30" s="367"/>
      <c r="CI30" s="367"/>
      <c r="CJ30" s="367"/>
      <c r="CK30" s="367"/>
      <c r="CL30" s="367"/>
      <c r="CM30" s="367"/>
      <c r="CN30" s="367"/>
      <c r="CO30" s="367"/>
      <c r="CP30" s="367"/>
      <c r="CQ30" s="367"/>
      <c r="CR30" s="367"/>
      <c r="CS30" s="367"/>
      <c r="CT30" s="367"/>
      <c r="CU30" s="367"/>
      <c r="CV30" s="367"/>
      <c r="CW30" s="367"/>
      <c r="CX30" s="367"/>
      <c r="CY30" s="367"/>
      <c r="CZ30" s="367"/>
      <c r="DA30" s="367"/>
      <c r="DB30" s="367"/>
      <c r="DC30" s="367"/>
      <c r="DD30" s="367"/>
      <c r="DE30" s="367"/>
      <c r="DF30" s="367"/>
      <c r="DG30" s="367"/>
      <c r="DH30" s="367"/>
      <c r="DI30" s="367"/>
      <c r="DJ30" s="367"/>
      <c r="DK30" s="367"/>
      <c r="DL30" s="367"/>
      <c r="DM30" s="367"/>
      <c r="DN30" s="367"/>
      <c r="DO30" s="367"/>
      <c r="DP30" s="367"/>
      <c r="DQ30" s="367"/>
      <c r="DR30" s="367"/>
      <c r="DS30" s="367"/>
      <c r="DT30" s="367"/>
      <c r="DU30" s="367"/>
      <c r="DV30" s="367"/>
      <c r="DW30" s="367"/>
      <c r="DX30" s="367"/>
      <c r="DY30" s="367"/>
      <c r="DZ30" s="367"/>
      <c r="EA30" s="367"/>
      <c r="EB30" s="367"/>
      <c r="EC30" s="367"/>
      <c r="ED30" s="367"/>
      <c r="EE30" s="367"/>
      <c r="EF30" s="367"/>
      <c r="EG30" s="367"/>
      <c r="EH30" s="367"/>
      <c r="EI30" s="367"/>
      <c r="EJ30" s="367"/>
      <c r="EK30" s="367"/>
      <c r="EL30" s="367"/>
      <c r="EM30" s="367"/>
      <c r="EN30" s="367"/>
      <c r="EO30" s="367"/>
      <c r="EP30" s="367"/>
      <c r="EQ30" s="367"/>
      <c r="ER30" s="367"/>
      <c r="ES30" s="367"/>
    </row>
    <row r="31" spans="1:149" s="368" customFormat="1" ht="32.1" customHeight="1" x14ac:dyDescent="0.35">
      <c r="A31" s="831" t="s">
        <v>112</v>
      </c>
      <c r="B31" s="832"/>
      <c r="C31" s="593" t="str">
        <f>'Call-Back Form'!C30</f>
        <v>0:00</v>
      </c>
      <c r="D31" s="590">
        <f>C31*24</f>
        <v>0</v>
      </c>
      <c r="E31" s="593" t="str">
        <f>'Call-Back Form'!E30</f>
        <v>0:00</v>
      </c>
      <c r="F31" s="590">
        <f>E31*24</f>
        <v>0</v>
      </c>
      <c r="G31" s="593" t="str">
        <f>'Call-Back Form'!G30</f>
        <v>0:00</v>
      </c>
      <c r="H31" s="590">
        <f>G31*24</f>
        <v>0</v>
      </c>
      <c r="I31" s="593" t="str">
        <f>'Call-Back Form'!I30</f>
        <v>0:00</v>
      </c>
      <c r="J31" s="590">
        <f>I31*24</f>
        <v>0</v>
      </c>
      <c r="K31" s="593" t="str">
        <f>'Call-Back Form'!K30</f>
        <v>0:00</v>
      </c>
      <c r="L31" s="590">
        <f>K31*24</f>
        <v>0</v>
      </c>
      <c r="M31" s="593" t="str">
        <f>'Call-Back Form'!M30</f>
        <v>0:00</v>
      </c>
      <c r="N31" s="590">
        <f>M31*24</f>
        <v>0</v>
      </c>
      <c r="O31" s="593" t="str">
        <f>'Call-Back Form'!O30</f>
        <v>0:00</v>
      </c>
      <c r="P31" s="590">
        <f>O31*24</f>
        <v>0</v>
      </c>
      <c r="Q31" s="593" t="str">
        <f>'Call-Back Form'!Q30</f>
        <v>0:00</v>
      </c>
      <c r="R31" s="590">
        <f>Q31*24</f>
        <v>0</v>
      </c>
      <c r="S31" s="593" t="str">
        <f>'Call-Back Form'!S30</f>
        <v>0:00</v>
      </c>
      <c r="T31" s="590">
        <f>S31*24</f>
        <v>0</v>
      </c>
      <c r="U31" s="593" t="str">
        <f>'Call-Back Form'!U30</f>
        <v>0:00</v>
      </c>
      <c r="V31" s="590">
        <f>U31*24</f>
        <v>0</v>
      </c>
      <c r="W31" s="593" t="str">
        <f>'Call-Back Form'!W30</f>
        <v>0:00</v>
      </c>
      <c r="X31" s="590">
        <f>W31*24</f>
        <v>0</v>
      </c>
      <c r="Y31" s="593" t="str">
        <f>'Call-Back Form'!Y30</f>
        <v>0:00</v>
      </c>
      <c r="Z31" s="590">
        <f>Y31*24</f>
        <v>0</v>
      </c>
      <c r="AA31" s="593" t="str">
        <f>'Call-Back Form'!AA30</f>
        <v>0:00</v>
      </c>
      <c r="AB31" s="590">
        <f>AA31*24</f>
        <v>0</v>
      </c>
      <c r="AC31" s="593" t="str">
        <f>'Call-Back Form'!AC30</f>
        <v>0:00</v>
      </c>
      <c r="AD31" s="590">
        <f>AC31*24</f>
        <v>0</v>
      </c>
      <c r="AE31" s="593" t="str">
        <f>'Call-Back Form'!AE30</f>
        <v>0:00</v>
      </c>
      <c r="AF31" s="590">
        <f>AE31*24</f>
        <v>0</v>
      </c>
      <c r="AG31" s="593" t="str">
        <f>'Call-Back Form'!AG30</f>
        <v>0:00</v>
      </c>
      <c r="AH31" s="590">
        <f>AG31*24</f>
        <v>0</v>
      </c>
      <c r="AI31" s="593" t="str">
        <f>'Call-Back Form'!AI30</f>
        <v>0:00</v>
      </c>
      <c r="AJ31" s="590">
        <f>AI31*24</f>
        <v>0</v>
      </c>
      <c r="AK31" s="593" t="str">
        <f>'Call-Back Form'!AK30</f>
        <v>0:00</v>
      </c>
      <c r="AL31" s="590">
        <f>AK31*24</f>
        <v>0</v>
      </c>
      <c r="AM31" s="593" t="str">
        <f>'Call-Back Form'!AM30</f>
        <v>0:00</v>
      </c>
      <c r="AN31" s="590">
        <f>AM31*24</f>
        <v>0</v>
      </c>
      <c r="AO31" s="593" t="str">
        <f>'Call-Back Form'!AO30</f>
        <v>0:00</v>
      </c>
      <c r="AP31" s="590">
        <f>AO31*24</f>
        <v>0</v>
      </c>
      <c r="AQ31" s="593" t="str">
        <f>'Call-Back Form'!AQ30</f>
        <v>0:00</v>
      </c>
      <c r="AR31" s="590">
        <f>AQ31*24</f>
        <v>0</v>
      </c>
      <c r="AS31" s="593" t="str">
        <f>'Call-Back Form'!AS30</f>
        <v>0:00</v>
      </c>
      <c r="AT31" s="406">
        <f>AS31*24</f>
        <v>0</v>
      </c>
      <c r="AU31" s="367"/>
      <c r="AV31" s="367"/>
      <c r="AW31" s="367"/>
      <c r="AX31" s="367"/>
      <c r="AY31" s="367"/>
      <c r="AZ31" s="367"/>
      <c r="BA31" s="367"/>
      <c r="BB31" s="367"/>
      <c r="BC31" s="367"/>
      <c r="BD31" s="367"/>
      <c r="BE31" s="367"/>
      <c r="BF31" s="367"/>
      <c r="BG31" s="367"/>
      <c r="BH31" s="367"/>
      <c r="BI31" s="367"/>
      <c r="BJ31" s="367"/>
      <c r="BK31" s="367"/>
      <c r="BL31" s="367"/>
      <c r="BM31" s="367"/>
      <c r="BN31" s="367"/>
      <c r="BO31" s="367"/>
      <c r="BP31" s="367"/>
      <c r="BQ31" s="367"/>
      <c r="BR31" s="367"/>
      <c r="BS31" s="367"/>
      <c r="BT31" s="367"/>
      <c r="BU31" s="367"/>
      <c r="BV31" s="367"/>
      <c r="BW31" s="367"/>
      <c r="BX31" s="367"/>
      <c r="BY31" s="367"/>
      <c r="BZ31" s="367"/>
      <c r="CA31" s="367"/>
      <c r="CB31" s="367"/>
      <c r="CC31" s="367"/>
      <c r="CD31" s="367"/>
      <c r="CE31" s="367"/>
      <c r="CF31" s="367"/>
      <c r="CG31" s="367"/>
      <c r="CH31" s="367"/>
      <c r="CI31" s="367"/>
      <c r="CJ31" s="367"/>
      <c r="CK31" s="367"/>
      <c r="CL31" s="367"/>
      <c r="CM31" s="367"/>
      <c r="CN31" s="367"/>
      <c r="CO31" s="367"/>
      <c r="CP31" s="367"/>
      <c r="CQ31" s="367"/>
      <c r="CR31" s="367"/>
      <c r="CS31" s="367"/>
      <c r="CT31" s="367"/>
      <c r="CU31" s="367"/>
      <c r="CV31" s="367"/>
      <c r="CW31" s="367"/>
      <c r="CX31" s="367"/>
      <c r="CY31" s="367"/>
      <c r="CZ31" s="367"/>
      <c r="DA31" s="367"/>
      <c r="DB31" s="367"/>
      <c r="DC31" s="367"/>
      <c r="DD31" s="367"/>
      <c r="DE31" s="367"/>
      <c r="DF31" s="367"/>
      <c r="DG31" s="367"/>
      <c r="DH31" s="367"/>
      <c r="DI31" s="367"/>
      <c r="DJ31" s="367"/>
      <c r="DK31" s="367"/>
      <c r="DL31" s="367"/>
      <c r="DM31" s="367"/>
      <c r="DN31" s="367"/>
      <c r="DO31" s="367"/>
      <c r="DP31" s="367"/>
      <c r="DQ31" s="367"/>
      <c r="DR31" s="367"/>
      <c r="DS31" s="367"/>
      <c r="DT31" s="367"/>
      <c r="DU31" s="367"/>
      <c r="DV31" s="367"/>
      <c r="DW31" s="367"/>
      <c r="DX31" s="367"/>
      <c r="DY31" s="367"/>
      <c r="DZ31" s="367"/>
      <c r="EA31" s="367"/>
      <c r="EB31" s="367"/>
      <c r="EC31" s="367"/>
      <c r="ED31" s="367"/>
      <c r="EE31" s="367"/>
      <c r="EF31" s="367"/>
      <c r="EG31" s="367"/>
      <c r="EH31" s="367"/>
      <c r="EI31" s="367"/>
      <c r="EJ31" s="367"/>
      <c r="EK31" s="367"/>
      <c r="EL31" s="367"/>
      <c r="EM31" s="367"/>
      <c r="EN31" s="367"/>
      <c r="EO31" s="367"/>
      <c r="EP31" s="367"/>
      <c r="EQ31" s="367"/>
      <c r="ER31" s="367"/>
      <c r="ES31" s="367"/>
    </row>
    <row r="32" spans="1:149" s="368" customFormat="1" ht="32.1" customHeight="1" x14ac:dyDescent="0.35">
      <c r="A32" s="831" t="s">
        <v>146</v>
      </c>
      <c r="B32" s="832"/>
      <c r="C32" s="594" t="str">
        <f>'Call-Back Form'!C19</f>
        <v>0:00</v>
      </c>
      <c r="D32" s="590">
        <f>C32*24</f>
        <v>0</v>
      </c>
      <c r="E32" s="594" t="str">
        <f>'Call-Back Form'!E19</f>
        <v>0:00</v>
      </c>
      <c r="F32" s="590">
        <f>E32*24</f>
        <v>0</v>
      </c>
      <c r="G32" s="594" t="str">
        <f>'Call-Back Form'!G19</f>
        <v>0:00</v>
      </c>
      <c r="H32" s="590">
        <f>G32*24</f>
        <v>0</v>
      </c>
      <c r="I32" s="594" t="str">
        <f>'Call-Back Form'!I19</f>
        <v>0:00</v>
      </c>
      <c r="J32" s="590">
        <f>I32*24</f>
        <v>0</v>
      </c>
      <c r="K32" s="594" t="str">
        <f>'Call-Back Form'!K19</f>
        <v>0:00</v>
      </c>
      <c r="L32" s="590">
        <f>K32*24</f>
        <v>0</v>
      </c>
      <c r="M32" s="594" t="str">
        <f>'Call-Back Form'!M19</f>
        <v>0:00</v>
      </c>
      <c r="N32" s="590">
        <f>M32*24</f>
        <v>0</v>
      </c>
      <c r="O32" s="594" t="str">
        <f>'Call-Back Form'!O19</f>
        <v>0:00</v>
      </c>
      <c r="P32" s="590">
        <f>O32*24</f>
        <v>0</v>
      </c>
      <c r="Q32" s="594" t="str">
        <f>'Call-Back Form'!Q19</f>
        <v>0:00</v>
      </c>
      <c r="R32" s="590">
        <f>Q32*24</f>
        <v>0</v>
      </c>
      <c r="S32" s="594" t="str">
        <f>'Call-Back Form'!S19</f>
        <v>0:00</v>
      </c>
      <c r="T32" s="590">
        <f>S32*24</f>
        <v>0</v>
      </c>
      <c r="U32" s="594" t="str">
        <f>'Call-Back Form'!U19</f>
        <v>0:00</v>
      </c>
      <c r="V32" s="590">
        <f>U32*24</f>
        <v>0</v>
      </c>
      <c r="W32" s="594" t="str">
        <f>'Call-Back Form'!W19</f>
        <v>0:00</v>
      </c>
      <c r="X32" s="590">
        <f>W32*24</f>
        <v>0</v>
      </c>
      <c r="Y32" s="594" t="str">
        <f>'Call-Back Form'!Y19</f>
        <v>0:00</v>
      </c>
      <c r="Z32" s="590">
        <f>Y32*24</f>
        <v>0</v>
      </c>
      <c r="AA32" s="594" t="str">
        <f>'Call-Back Form'!AA19</f>
        <v>0:00</v>
      </c>
      <c r="AB32" s="590">
        <f>AA32*24</f>
        <v>0</v>
      </c>
      <c r="AC32" s="594" t="str">
        <f>'Call-Back Form'!AC19</f>
        <v>0:00</v>
      </c>
      <c r="AD32" s="590">
        <f>AC32*24</f>
        <v>0</v>
      </c>
      <c r="AE32" s="594" t="str">
        <f>'Call-Back Form'!AE19</f>
        <v>0:00</v>
      </c>
      <c r="AF32" s="590">
        <f>AE32*24</f>
        <v>0</v>
      </c>
      <c r="AG32" s="594" t="str">
        <f>'Call-Back Form'!AG19</f>
        <v>0:00</v>
      </c>
      <c r="AH32" s="590">
        <f>AG32*24</f>
        <v>0</v>
      </c>
      <c r="AI32" s="594" t="str">
        <f>'Call-Back Form'!AI19</f>
        <v>0:00</v>
      </c>
      <c r="AJ32" s="590">
        <f>AI32*24</f>
        <v>0</v>
      </c>
      <c r="AK32" s="594" t="str">
        <f>'Call-Back Form'!AK19</f>
        <v>0:00</v>
      </c>
      <c r="AL32" s="590">
        <f>AK32*24</f>
        <v>0</v>
      </c>
      <c r="AM32" s="594" t="str">
        <f>'Call-Back Form'!AM19</f>
        <v>0:00</v>
      </c>
      <c r="AN32" s="590">
        <f>AM32*24</f>
        <v>0</v>
      </c>
      <c r="AO32" s="594" t="str">
        <f>'Call-Back Form'!AO19</f>
        <v>0:00</v>
      </c>
      <c r="AP32" s="590">
        <f>AO32*24</f>
        <v>0</v>
      </c>
      <c r="AQ32" s="594" t="str">
        <f>'Call-Back Form'!AQ19</f>
        <v>0:00</v>
      </c>
      <c r="AR32" s="590">
        <f>AQ32*24</f>
        <v>0</v>
      </c>
      <c r="AS32" s="594" t="str">
        <f>'Call-Back Form'!AS19</f>
        <v>0:00</v>
      </c>
      <c r="AT32" s="406">
        <f>AS32*24</f>
        <v>0</v>
      </c>
      <c r="AU32" s="367"/>
      <c r="AV32" s="367"/>
      <c r="AW32" s="367"/>
      <c r="AX32" s="367"/>
      <c r="AY32" s="367"/>
      <c r="AZ32" s="367"/>
      <c r="BA32" s="367"/>
      <c r="BB32" s="367"/>
      <c r="BC32" s="367"/>
      <c r="BD32" s="367"/>
      <c r="BE32" s="367"/>
      <c r="BF32" s="367"/>
      <c r="BG32" s="367"/>
      <c r="BH32" s="367"/>
      <c r="BI32" s="367"/>
      <c r="BJ32" s="367"/>
      <c r="BK32" s="367"/>
      <c r="BL32" s="367"/>
      <c r="BM32" s="367"/>
      <c r="BN32" s="367"/>
      <c r="BO32" s="367"/>
      <c r="BP32" s="367"/>
      <c r="BQ32" s="367"/>
      <c r="BR32" s="367"/>
      <c r="BS32" s="367"/>
      <c r="BT32" s="367"/>
      <c r="BU32" s="367"/>
      <c r="BV32" s="367"/>
      <c r="BW32" s="367"/>
      <c r="BX32" s="367"/>
      <c r="BY32" s="367"/>
      <c r="BZ32" s="367"/>
      <c r="CA32" s="367"/>
      <c r="CB32" s="367"/>
      <c r="CC32" s="367"/>
      <c r="CD32" s="367"/>
      <c r="CE32" s="367"/>
      <c r="CF32" s="367"/>
      <c r="CG32" s="367"/>
      <c r="CH32" s="367"/>
      <c r="CI32" s="367"/>
      <c r="CJ32" s="367"/>
      <c r="CK32" s="367"/>
      <c r="CL32" s="367"/>
      <c r="CM32" s="367"/>
      <c r="CN32" s="367"/>
      <c r="CO32" s="367"/>
      <c r="CP32" s="367"/>
      <c r="CQ32" s="367"/>
      <c r="CR32" s="367"/>
      <c r="CS32" s="367"/>
      <c r="CT32" s="367"/>
      <c r="CU32" s="367"/>
      <c r="CV32" s="367"/>
      <c r="CW32" s="367"/>
      <c r="CX32" s="367"/>
      <c r="CY32" s="367"/>
      <c r="CZ32" s="367"/>
      <c r="DA32" s="367"/>
      <c r="DB32" s="367"/>
      <c r="DC32" s="367"/>
      <c r="DD32" s="367"/>
      <c r="DE32" s="367"/>
      <c r="DF32" s="367"/>
      <c r="DG32" s="367"/>
      <c r="DH32" s="367"/>
      <c r="DI32" s="367"/>
      <c r="DJ32" s="367"/>
      <c r="DK32" s="367"/>
      <c r="DL32" s="367"/>
      <c r="DM32" s="367"/>
      <c r="DN32" s="367"/>
      <c r="DO32" s="367"/>
      <c r="DP32" s="367"/>
      <c r="DQ32" s="367"/>
      <c r="DR32" s="367"/>
      <c r="DS32" s="367"/>
      <c r="DT32" s="367"/>
      <c r="DU32" s="367"/>
      <c r="DV32" s="367"/>
      <c r="DW32" s="367"/>
      <c r="DX32" s="367"/>
      <c r="DY32" s="367"/>
      <c r="DZ32" s="367"/>
      <c r="EA32" s="367"/>
      <c r="EB32" s="367"/>
      <c r="EC32" s="367"/>
      <c r="ED32" s="367"/>
      <c r="EE32" s="367"/>
      <c r="EF32" s="367"/>
      <c r="EG32" s="367"/>
      <c r="EH32" s="367"/>
      <c r="EI32" s="367"/>
      <c r="EJ32" s="367"/>
      <c r="EK32" s="367"/>
      <c r="EL32" s="367"/>
      <c r="EM32" s="367"/>
      <c r="EN32" s="367"/>
      <c r="EO32" s="367"/>
      <c r="EP32" s="367"/>
      <c r="EQ32" s="367"/>
      <c r="ER32" s="367"/>
      <c r="ES32" s="367"/>
    </row>
    <row r="33" spans="1:149" s="6" customFormat="1" ht="32.1" hidden="1" customHeight="1" x14ac:dyDescent="0.25">
      <c r="A33" s="423"/>
      <c r="B33" s="259"/>
      <c r="C33" s="595"/>
      <c r="D33" s="595">
        <f>SUM(D32)</f>
        <v>0</v>
      </c>
      <c r="E33" s="596"/>
      <c r="F33" s="595">
        <f>SUM(F32)</f>
        <v>0</v>
      </c>
      <c r="G33" s="595"/>
      <c r="H33" s="595">
        <f>SUM(H32)</f>
        <v>0</v>
      </c>
      <c r="I33" s="595"/>
      <c r="J33" s="595">
        <f>SUM(J32)</f>
        <v>0</v>
      </c>
      <c r="K33" s="596"/>
      <c r="L33" s="595">
        <f>SUM(L32)</f>
        <v>0</v>
      </c>
      <c r="M33" s="596"/>
      <c r="N33" s="595">
        <f>SUM(N32)</f>
        <v>0</v>
      </c>
      <c r="O33" s="596"/>
      <c r="P33" s="595">
        <f>SUM(P32)</f>
        <v>0</v>
      </c>
      <c r="Q33" s="596"/>
      <c r="R33" s="595">
        <f>SUM(R32)</f>
        <v>0</v>
      </c>
      <c r="S33" s="596"/>
      <c r="T33" s="595">
        <f>SUM(T32)</f>
        <v>0</v>
      </c>
      <c r="U33" s="596"/>
      <c r="V33" s="595">
        <f>SUM(V32)</f>
        <v>0</v>
      </c>
      <c r="W33" s="596"/>
      <c r="X33" s="595">
        <f>SUM(X32)</f>
        <v>0</v>
      </c>
      <c r="Y33" s="596"/>
      <c r="Z33" s="595">
        <f>SUM(Z32)</f>
        <v>0</v>
      </c>
      <c r="AA33" s="595"/>
      <c r="AB33" s="595">
        <f>SUM(AB32)</f>
        <v>0</v>
      </c>
      <c r="AC33" s="595"/>
      <c r="AD33" s="595">
        <f>SUM(AD32)</f>
        <v>0</v>
      </c>
      <c r="AE33" s="595"/>
      <c r="AF33" s="595">
        <f>SUM(AF32)</f>
        <v>0</v>
      </c>
      <c r="AG33" s="595"/>
      <c r="AH33" s="595">
        <f>SUM(AH32)</f>
        <v>0</v>
      </c>
      <c r="AI33" s="596"/>
      <c r="AJ33" s="595">
        <f>SUM(AJ32)</f>
        <v>0</v>
      </c>
      <c r="AK33" s="596"/>
      <c r="AL33" s="595">
        <f>SUM(AL32)</f>
        <v>0</v>
      </c>
      <c r="AM33" s="596"/>
      <c r="AN33" s="595">
        <f>SUM(AN32)</f>
        <v>0</v>
      </c>
      <c r="AO33" s="596"/>
      <c r="AP33" s="595">
        <f>SUM(AP32)</f>
        <v>0</v>
      </c>
      <c r="AQ33" s="596"/>
      <c r="AR33" s="595">
        <f>SUM(AR32)</f>
        <v>0</v>
      </c>
      <c r="AS33" s="596"/>
      <c r="AT33" s="595">
        <f>SUM(AT32)</f>
        <v>0</v>
      </c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S33" s="278"/>
      <c r="BT33" s="278"/>
      <c r="BU33" s="278"/>
      <c r="BV33" s="278"/>
      <c r="BW33" s="278"/>
      <c r="BX33" s="278"/>
      <c r="BY33" s="278"/>
      <c r="BZ33" s="278"/>
      <c r="CA33" s="278"/>
      <c r="CB33" s="278"/>
      <c r="CC33" s="278"/>
      <c r="CD33" s="278"/>
      <c r="CE33" s="278"/>
      <c r="CF33" s="278"/>
      <c r="CG33" s="278"/>
      <c r="CH33" s="278"/>
      <c r="CI33" s="278"/>
      <c r="CJ33" s="278"/>
      <c r="CK33" s="278"/>
      <c r="CL33" s="278"/>
      <c r="CM33" s="278"/>
      <c r="CN33" s="278"/>
      <c r="CO33" s="278"/>
      <c r="CP33" s="278"/>
      <c r="CQ33" s="278"/>
      <c r="CR33" s="278"/>
      <c r="CS33" s="278"/>
      <c r="CT33" s="278"/>
      <c r="CU33" s="278"/>
      <c r="CV33" s="278"/>
      <c r="CW33" s="278"/>
      <c r="CX33" s="278"/>
      <c r="CY33" s="278"/>
      <c r="CZ33" s="278"/>
      <c r="DA33" s="278"/>
      <c r="DB33" s="278"/>
      <c r="DC33" s="278"/>
      <c r="DD33" s="278"/>
      <c r="DE33" s="278"/>
      <c r="DF33" s="278"/>
      <c r="DG33" s="278"/>
      <c r="DH33" s="278"/>
      <c r="DI33" s="278"/>
      <c r="DJ33" s="278"/>
      <c r="DK33" s="278"/>
      <c r="DL33" s="278"/>
      <c r="DM33" s="278"/>
      <c r="DN33" s="278"/>
      <c r="DO33" s="278"/>
      <c r="DP33" s="278"/>
      <c r="DQ33" s="278"/>
      <c r="DR33" s="278"/>
      <c r="DS33" s="278"/>
      <c r="DT33" s="278"/>
      <c r="DU33" s="278"/>
      <c r="DV33" s="278"/>
      <c r="DW33" s="278"/>
      <c r="DX33" s="278"/>
      <c r="DY33" s="278"/>
      <c r="DZ33" s="278"/>
      <c r="EA33" s="278"/>
      <c r="EB33" s="278"/>
      <c r="EC33" s="278"/>
      <c r="ED33" s="278"/>
      <c r="EE33" s="278"/>
      <c r="EF33" s="278"/>
      <c r="EG33" s="278"/>
      <c r="EH33" s="278"/>
      <c r="EI33" s="278"/>
      <c r="EJ33" s="278"/>
      <c r="EK33" s="278"/>
      <c r="EL33" s="278"/>
      <c r="EM33" s="278"/>
      <c r="EN33" s="278"/>
      <c r="EO33" s="278"/>
      <c r="EP33" s="278"/>
      <c r="EQ33" s="278"/>
      <c r="ER33" s="278"/>
      <c r="ES33" s="278"/>
    </row>
    <row r="34" spans="1:149" s="370" customFormat="1" ht="44.25" customHeight="1" thickBot="1" x14ac:dyDescent="0.3">
      <c r="A34" s="854" t="s">
        <v>150</v>
      </c>
      <c r="B34" s="855"/>
      <c r="C34" s="597" t="str">
        <f>TEXT(D34/24,"h:mm")</f>
        <v>0:00</v>
      </c>
      <c r="D34" s="581">
        <f>+C19+D24+D30+D33</f>
        <v>0</v>
      </c>
      <c r="E34" s="597" t="str">
        <f>TEXT(F34/24,"h:mm")</f>
        <v>0:00</v>
      </c>
      <c r="F34" s="581">
        <f>+E19+F24+F30+F33</f>
        <v>0</v>
      </c>
      <c r="G34" s="597" t="str">
        <f>TEXT(H34/24,"h:mm")</f>
        <v>0:00</v>
      </c>
      <c r="H34" s="581">
        <f>+G19+H24+H30+H33</f>
        <v>0</v>
      </c>
      <c r="I34" s="597" t="str">
        <f>TEXT(J34/24,"h:mm")</f>
        <v>0:00</v>
      </c>
      <c r="J34" s="581">
        <f>+I19+J24+J30+J33</f>
        <v>0</v>
      </c>
      <c r="K34" s="597" t="str">
        <f>TEXT(L34/24,"h:mm")</f>
        <v>0:00</v>
      </c>
      <c r="L34" s="581">
        <f>+K19+L24+L30+L33</f>
        <v>0</v>
      </c>
      <c r="M34" s="597" t="str">
        <f>TEXT(N34/24,"h:mm")</f>
        <v>0:00</v>
      </c>
      <c r="N34" s="581">
        <f>+M19+N24+N30+N33</f>
        <v>0</v>
      </c>
      <c r="O34" s="597" t="str">
        <f>TEXT(P34/24,"h:mm")</f>
        <v>0:00</v>
      </c>
      <c r="P34" s="581">
        <f>+O19+P24+P30+P33</f>
        <v>0</v>
      </c>
      <c r="Q34" s="598" t="str">
        <f>TEXT(R34/24,"h:mm")</f>
        <v>0:00</v>
      </c>
      <c r="R34" s="581">
        <f>+Q19+R24+R30+R33</f>
        <v>0</v>
      </c>
      <c r="S34" s="598" t="str">
        <f>TEXT(T34/24,"h:mm")</f>
        <v>0:00</v>
      </c>
      <c r="T34" s="581">
        <f>+S19+T24+T30+T33</f>
        <v>0</v>
      </c>
      <c r="U34" s="598" t="str">
        <f>TEXT(V34/24,"h:mm")</f>
        <v>0:00</v>
      </c>
      <c r="V34" s="581">
        <f>+U19+V24+V30+V33</f>
        <v>0</v>
      </c>
      <c r="W34" s="598" t="str">
        <f>TEXT(X34/24,"h:mm")</f>
        <v>0:00</v>
      </c>
      <c r="X34" s="581">
        <f>+W19+X24+X30+X33</f>
        <v>0</v>
      </c>
      <c r="Y34" s="598" t="str">
        <f>TEXT(Z34/24,"h:mm")</f>
        <v>0:00</v>
      </c>
      <c r="Z34" s="581">
        <f>+Y19+Z24+Z30+Z33</f>
        <v>0</v>
      </c>
      <c r="AA34" s="598" t="str">
        <f>TEXT(AB34/24,"h:mm")</f>
        <v>0:00</v>
      </c>
      <c r="AB34" s="581">
        <f>+AA19+AB24+AB30+AB33</f>
        <v>0</v>
      </c>
      <c r="AC34" s="598" t="str">
        <f>TEXT(AD34/24,"h:mm")</f>
        <v>0:00</v>
      </c>
      <c r="AD34" s="581">
        <f>+AC19+AD24+AD30+AD33</f>
        <v>0</v>
      </c>
      <c r="AE34" s="599" t="str">
        <f>TEXT(AF34/24,"h:mm")</f>
        <v>0:00</v>
      </c>
      <c r="AF34" s="581">
        <f>+AE19+AF24+AF30+AF33</f>
        <v>0</v>
      </c>
      <c r="AG34" s="599" t="str">
        <f>TEXT(AH34/24,"h:mm")</f>
        <v>0:00</v>
      </c>
      <c r="AH34" s="581">
        <f>+AG19+AH24+AH30+AH33</f>
        <v>0</v>
      </c>
      <c r="AI34" s="599" t="str">
        <f>TEXT(AJ34/24,"h:mm")</f>
        <v>0:00</v>
      </c>
      <c r="AJ34" s="581">
        <f>+AI19+AJ24+AJ30+AJ33</f>
        <v>0</v>
      </c>
      <c r="AK34" s="599" t="str">
        <f>TEXT(AL34/24,"h:mm")</f>
        <v>0:00</v>
      </c>
      <c r="AL34" s="581">
        <f>+AK19+AL24+AL30+AL33</f>
        <v>0</v>
      </c>
      <c r="AM34" s="599" t="str">
        <f>TEXT(AN34/24,"h:mm")</f>
        <v>0:00</v>
      </c>
      <c r="AN34" s="581">
        <f>+AM19+AN24+AN30+AN33</f>
        <v>0</v>
      </c>
      <c r="AO34" s="599" t="str">
        <f>TEXT(AP34/24,"h:mm")</f>
        <v>0:00</v>
      </c>
      <c r="AP34" s="581">
        <f>+AO19+AP24+AP30+AP33</f>
        <v>0</v>
      </c>
      <c r="AQ34" s="599" t="str">
        <f>TEXT(AR34/24,"h:mm")</f>
        <v>0:00</v>
      </c>
      <c r="AR34" s="581">
        <f>+AQ19+AR24+AR30+AR33</f>
        <v>0</v>
      </c>
      <c r="AS34" s="600" t="str">
        <f>TEXT(AT34/24,"h:mm")</f>
        <v>0:00</v>
      </c>
      <c r="AT34" s="407">
        <f>+AS19+AT24+AT30+AT33</f>
        <v>0</v>
      </c>
      <c r="AU34" s="369"/>
      <c r="AV34" s="369"/>
      <c r="AW34" s="369"/>
      <c r="AX34" s="369"/>
      <c r="AY34" s="369"/>
      <c r="AZ34" s="369"/>
      <c r="BA34" s="369"/>
      <c r="BB34" s="369"/>
      <c r="BC34" s="369"/>
      <c r="BD34" s="369"/>
      <c r="BE34" s="369"/>
      <c r="BF34" s="369"/>
      <c r="BG34" s="369"/>
      <c r="BH34" s="369"/>
      <c r="BI34" s="369"/>
      <c r="BJ34" s="369"/>
      <c r="BK34" s="369"/>
      <c r="BL34" s="369"/>
      <c r="BM34" s="369"/>
      <c r="BN34" s="369"/>
      <c r="BO34" s="369"/>
      <c r="BP34" s="369"/>
      <c r="BQ34" s="369"/>
      <c r="BR34" s="369"/>
      <c r="BS34" s="369"/>
      <c r="BT34" s="369"/>
      <c r="BU34" s="369"/>
      <c r="BV34" s="369"/>
      <c r="BW34" s="369"/>
      <c r="BX34" s="369"/>
      <c r="BY34" s="369"/>
      <c r="BZ34" s="369"/>
      <c r="CA34" s="369"/>
      <c r="CB34" s="369"/>
      <c r="CC34" s="369"/>
      <c r="CD34" s="369"/>
      <c r="CE34" s="369"/>
      <c r="CF34" s="369"/>
      <c r="CG34" s="369"/>
      <c r="CH34" s="369"/>
      <c r="CI34" s="369"/>
      <c r="CJ34" s="369"/>
      <c r="CK34" s="369"/>
      <c r="CL34" s="369"/>
      <c r="CM34" s="369"/>
      <c r="CN34" s="369"/>
      <c r="CO34" s="369"/>
      <c r="CP34" s="369"/>
      <c r="CQ34" s="369"/>
      <c r="CR34" s="369"/>
      <c r="CS34" s="369"/>
      <c r="CT34" s="369"/>
      <c r="CU34" s="369"/>
      <c r="CV34" s="369"/>
      <c r="CW34" s="369"/>
      <c r="CX34" s="369"/>
      <c r="CY34" s="369"/>
      <c r="CZ34" s="369"/>
      <c r="DA34" s="369"/>
      <c r="DB34" s="369"/>
      <c r="DC34" s="369"/>
      <c r="DD34" s="369"/>
      <c r="DE34" s="369"/>
      <c r="DF34" s="369"/>
      <c r="DG34" s="369"/>
      <c r="DH34" s="369"/>
      <c r="DI34" s="369"/>
      <c r="DJ34" s="369"/>
      <c r="DK34" s="369"/>
      <c r="DL34" s="369"/>
      <c r="DM34" s="369"/>
      <c r="DN34" s="369"/>
      <c r="DO34" s="369"/>
      <c r="DP34" s="369"/>
      <c r="DQ34" s="369"/>
      <c r="DR34" s="369"/>
      <c r="DS34" s="369"/>
      <c r="DT34" s="369"/>
      <c r="DU34" s="369"/>
      <c r="DV34" s="369"/>
      <c r="DW34" s="369"/>
      <c r="DX34" s="369"/>
      <c r="DY34" s="369"/>
      <c r="DZ34" s="369"/>
      <c r="EA34" s="369"/>
      <c r="EB34" s="369"/>
      <c r="EC34" s="369"/>
      <c r="ED34" s="369"/>
      <c r="EE34" s="369"/>
      <c r="EF34" s="369"/>
      <c r="EG34" s="369"/>
      <c r="EH34" s="369"/>
      <c r="EI34" s="369"/>
      <c r="EJ34" s="369"/>
      <c r="EK34" s="369"/>
      <c r="EL34" s="369"/>
      <c r="EM34" s="369"/>
      <c r="EN34" s="369"/>
      <c r="EO34" s="369"/>
      <c r="EP34" s="369"/>
      <c r="EQ34" s="369"/>
      <c r="ER34" s="369"/>
      <c r="ES34" s="369"/>
    </row>
    <row r="35" spans="1:149" s="17" customFormat="1" ht="33.75" customHeight="1" thickBot="1" x14ac:dyDescent="0.35">
      <c r="A35" s="404" t="s">
        <v>37</v>
      </c>
      <c r="B35" s="679">
        <v>0</v>
      </c>
      <c r="C35" s="601"/>
      <c r="D35" s="601"/>
      <c r="E35" s="601"/>
      <c r="F35" s="601"/>
      <c r="G35" s="601"/>
      <c r="H35" s="601"/>
      <c r="I35" s="601"/>
      <c r="J35" s="601"/>
      <c r="K35" s="601"/>
      <c r="L35" s="601"/>
      <c r="M35" s="580" t="s">
        <v>27</v>
      </c>
      <c r="N35" s="581">
        <f>SUM(D34+F34+H34+J34+L34+N34+P34)</f>
        <v>0</v>
      </c>
      <c r="O35" s="689">
        <f>N35/24</f>
        <v>0</v>
      </c>
      <c r="P35" s="602"/>
      <c r="Q35" s="601"/>
      <c r="R35" s="601"/>
      <c r="S35" s="601"/>
      <c r="T35" s="601"/>
      <c r="U35" s="601"/>
      <c r="V35" s="601"/>
      <c r="W35" s="601"/>
      <c r="X35" s="601"/>
      <c r="Y35" s="601"/>
      <c r="Z35" s="601"/>
      <c r="AA35" s="583" t="s">
        <v>27</v>
      </c>
      <c r="AB35" s="586">
        <f>SUM(R34+T34+V34+X34+Z34+AB34+AD34)</f>
        <v>0</v>
      </c>
      <c r="AC35" s="690">
        <f>AB35/24</f>
        <v>0</v>
      </c>
      <c r="AD35" s="603"/>
      <c r="AE35" s="601"/>
      <c r="AF35" s="601"/>
      <c r="AG35" s="601"/>
      <c r="AH35" s="601"/>
      <c r="AI35" s="601"/>
      <c r="AJ35" s="601"/>
      <c r="AK35" s="601"/>
      <c r="AL35" s="601"/>
      <c r="AM35" s="601"/>
      <c r="AN35" s="601"/>
      <c r="AO35" s="584" t="s">
        <v>27</v>
      </c>
      <c r="AP35" s="604">
        <f>SUM(AF34+AH34+AJ34+AL34+AN34+AP34+AR34)</f>
        <v>0</v>
      </c>
      <c r="AQ35" s="691">
        <f>AP35/24</f>
        <v>0</v>
      </c>
      <c r="AR35" s="605">
        <f>+AS19+AT24+AT30</f>
        <v>0</v>
      </c>
      <c r="AS35" s="692">
        <f>AR35/24</f>
        <v>0</v>
      </c>
      <c r="AT35" s="410">
        <f>SUM(AT30,AT23,AT20)</f>
        <v>0</v>
      </c>
    </row>
    <row r="36" spans="1:149" s="10" customFormat="1" ht="30.75" hidden="1" customHeight="1" thickBot="1" x14ac:dyDescent="0.35">
      <c r="A36" s="272"/>
      <c r="B36" s="380">
        <f>B35*24</f>
        <v>0</v>
      </c>
      <c r="F36" s="292"/>
      <c r="G36" s="4"/>
      <c r="H36" s="4"/>
      <c r="I36" s="4"/>
      <c r="J36" s="4"/>
      <c r="K36" s="4"/>
      <c r="L36" s="663" t="s">
        <v>179</v>
      </c>
      <c r="M36" s="664"/>
      <c r="N36" s="521">
        <f>SUM(D32+F32+H32+J32+L32+N32+P32)</f>
        <v>0</v>
      </c>
      <c r="O36" s="190">
        <f>IF(M36&gt;40,M36-40,0)</f>
        <v>0</v>
      </c>
      <c r="P36" s="4" t="s">
        <v>161</v>
      </c>
      <c r="Q36" s="4"/>
      <c r="R36" s="4"/>
      <c r="S36" s="4"/>
      <c r="T36" s="4"/>
      <c r="U36" s="4"/>
      <c r="V36" s="4"/>
      <c r="W36" s="4"/>
      <c r="X36" s="4"/>
      <c r="Y36" s="665"/>
      <c r="Z36" s="666" t="s">
        <v>180</v>
      </c>
      <c r="AA36" s="664"/>
      <c r="AB36" s="653">
        <f>(R32+T32+V32+X32+Z32+AB32+AD32)</f>
        <v>0</v>
      </c>
      <c r="AC36" s="191">
        <f>IF(AB35&gt;40,AB35-40,0)</f>
        <v>0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189">
        <f>SUM(AE30+AG30+AI30+AK30+AM30+AO30+AQ30)+AP20</f>
        <v>0</v>
      </c>
      <c r="AP36" s="4"/>
      <c r="AQ36" s="191">
        <f>IF(AP35&gt;40,AP35-40,0)</f>
        <v>0</v>
      </c>
      <c r="AR36" s="4"/>
      <c r="AS36" s="85"/>
      <c r="AT36" s="4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</row>
    <row r="37" spans="1:149" s="10" customFormat="1" ht="30.75" hidden="1" customHeight="1" thickBot="1" x14ac:dyDescent="0.35">
      <c r="A37" s="272"/>
      <c r="B37" s="380"/>
      <c r="F37" s="674">
        <f>SUM(C33:AT33)</f>
        <v>0</v>
      </c>
      <c r="G37" s="4"/>
      <c r="H37" s="4"/>
      <c r="I37" s="4"/>
      <c r="J37" s="4"/>
      <c r="K37" s="4"/>
      <c r="L37" s="839" t="s">
        <v>177</v>
      </c>
      <c r="M37" s="839"/>
      <c r="N37" s="523">
        <f>SUM(D31,F31,H31,J31,L31,N31,P31)</f>
        <v>0</v>
      </c>
      <c r="O37" s="208">
        <f>+C31+E31+G31+I31+K31+M31+O31</f>
        <v>0</v>
      </c>
      <c r="P37" s="4"/>
      <c r="Q37" s="4"/>
      <c r="R37" s="4"/>
      <c r="S37" s="4"/>
      <c r="T37" s="4"/>
      <c r="U37" s="4"/>
      <c r="V37" s="4"/>
      <c r="W37" s="4"/>
      <c r="X37" s="4"/>
      <c r="Y37" s="4"/>
      <c r="AA37" s="471" t="s">
        <v>135</v>
      </c>
      <c r="AB37" s="522">
        <f>SUM(R31,T31,V31,X31,Z31,AB31,AD31)</f>
        <v>0</v>
      </c>
      <c r="AC37" s="191"/>
      <c r="AD37" s="4"/>
      <c r="AE37" s="4"/>
      <c r="AF37" s="4"/>
      <c r="AG37" s="4"/>
      <c r="AH37" s="4"/>
      <c r="AI37" s="4"/>
      <c r="AJ37" s="4"/>
      <c r="AK37" s="652">
        <f>+AP20+AM37</f>
        <v>0</v>
      </c>
      <c r="AL37" s="462" t="s">
        <v>134</v>
      </c>
      <c r="AM37" s="463">
        <f>SUM(AF32,AH32,AJ32,AL32,AN32,AP32,AR32)</f>
        <v>0</v>
      </c>
      <c r="AN37" s="654" t="s">
        <v>147</v>
      </c>
      <c r="AO37" s="524">
        <f>SUM(AF31,AH31,AJ31,AL31,AN31,AP31,AR31)</f>
        <v>0</v>
      </c>
      <c r="AP37" s="207"/>
      <c r="AQ37" s="470">
        <f>AT32</f>
        <v>0</v>
      </c>
      <c r="AR37" s="463">
        <f>+AT32</f>
        <v>0</v>
      </c>
      <c r="AS37" s="85"/>
      <c r="AT37" s="4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</row>
    <row r="38" spans="1:149" s="10" customFormat="1" ht="18" customHeight="1" thickBot="1" x14ac:dyDescent="0.3">
      <c r="A38" s="804" t="s">
        <v>38</v>
      </c>
      <c r="B38" s="805"/>
      <c r="C38" s="203"/>
      <c r="D38" s="371"/>
      <c r="E38" s="203"/>
      <c r="F38" s="674">
        <f>SUM(C22:AT22)</f>
        <v>0</v>
      </c>
      <c r="G38" s="4"/>
      <c r="H38" s="4"/>
      <c r="I38" s="4"/>
      <c r="J38" s="4"/>
      <c r="K38" s="4"/>
      <c r="P38" s="4"/>
      <c r="Q38" s="4"/>
      <c r="R38" s="4"/>
      <c r="S38" s="4"/>
      <c r="T38" s="4"/>
      <c r="U38" s="4"/>
      <c r="V38" s="4"/>
      <c r="W38" s="4"/>
      <c r="X38" s="4"/>
      <c r="Y38" s="4"/>
      <c r="AB38" s="668"/>
      <c r="AD38" s="207"/>
      <c r="AE38" s="207"/>
      <c r="AF38" s="207"/>
      <c r="AG38" s="207"/>
      <c r="AH38" s="207"/>
      <c r="AI38" s="207"/>
      <c r="AJ38" s="207"/>
      <c r="AK38" s="207"/>
      <c r="AO38" s="472"/>
      <c r="AS38" s="209"/>
      <c r="AT38" s="20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</row>
    <row r="39" spans="1:149" s="10" customFormat="1" ht="24.95" customHeight="1" thickBot="1" x14ac:dyDescent="0.35">
      <c r="A39" s="337" t="s">
        <v>39</v>
      </c>
      <c r="B39" s="693">
        <f>D39/24</f>
        <v>0</v>
      </c>
      <c r="D39" s="657">
        <f>IF(F39&gt;40,F39-40,0)+IF(F40&gt;40,F40-40,0)+IF(F41&gt;40,F41-40,0)+F38+F37</f>
        <v>0</v>
      </c>
      <c r="F39" s="658">
        <f>+B19+N20</f>
        <v>0</v>
      </c>
      <c r="G39" s="341"/>
      <c r="H39" s="341"/>
      <c r="I39" s="341"/>
      <c r="J39" s="341"/>
      <c r="K39" s="341"/>
      <c r="L39" s="341"/>
      <c r="M39" s="341"/>
      <c r="N39" s="255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AC39" s="207"/>
      <c r="AD39" s="207"/>
      <c r="AE39" s="207"/>
      <c r="AF39" s="207"/>
      <c r="AG39" s="207"/>
      <c r="AH39" s="207"/>
      <c r="AI39" s="207"/>
      <c r="AJ39" s="207"/>
      <c r="AK39" s="207"/>
      <c r="AL39" s="207"/>
      <c r="AM39" s="207"/>
      <c r="AN39" s="207"/>
      <c r="AP39" s="207"/>
      <c r="AQ39" s="207"/>
      <c r="AR39" s="207"/>
      <c r="AS39" s="209"/>
      <c r="AT39" s="20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</row>
    <row r="40" spans="1:149" s="10" customFormat="1" ht="24.95" customHeight="1" thickBot="1" x14ac:dyDescent="0.3">
      <c r="A40" s="301" t="s">
        <v>40</v>
      </c>
      <c r="B40" s="343"/>
      <c r="C40" s="186"/>
      <c r="D40" s="656">
        <f>B40*24</f>
        <v>0</v>
      </c>
      <c r="E40" s="341"/>
      <c r="F40" s="655">
        <f>AB20</f>
        <v>0</v>
      </c>
      <c r="G40" s="341"/>
      <c r="H40" s="341"/>
      <c r="I40" s="341"/>
      <c r="J40" s="25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85"/>
      <c r="AT40" s="4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</row>
    <row r="41" spans="1:149" ht="24.95" customHeight="1" thickBot="1" x14ac:dyDescent="0.3">
      <c r="A41" s="301" t="s">
        <v>41</v>
      </c>
      <c r="B41" s="343"/>
      <c r="C41" s="336"/>
      <c r="D41" s="656">
        <f>B41*24</f>
        <v>0</v>
      </c>
      <c r="E41" s="4"/>
      <c r="F41" s="662">
        <f>AP20</f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759" t="s">
        <v>110</v>
      </c>
      <c r="AB41" s="760"/>
      <c r="AC41" s="760"/>
      <c r="AD41" s="760"/>
      <c r="AE41" s="760"/>
      <c r="AF41" s="760"/>
      <c r="AG41" s="760"/>
      <c r="AH41" s="760"/>
      <c r="AI41" s="761"/>
      <c r="AJ41" s="296"/>
      <c r="AK41" s="751" t="s">
        <v>165</v>
      </c>
      <c r="AL41" s="752"/>
      <c r="AM41" s="751"/>
      <c r="AN41" s="751"/>
      <c r="AO41" s="751"/>
      <c r="AP41" s="797"/>
      <c r="AQ41" s="751"/>
      <c r="AR41" s="192"/>
      <c r="AS41" s="85"/>
    </row>
    <row r="42" spans="1:149" ht="46.5" customHeight="1" thickBot="1" x14ac:dyDescent="0.35">
      <c r="A42" s="338" t="s">
        <v>155</v>
      </c>
      <c r="B42" s="693">
        <f>D42/24</f>
        <v>0</v>
      </c>
      <c r="D42" s="657">
        <f>(IF(F42&gt;40,F42-40,0)+IF(F43&gt;40,F43-40,0)+IF(F44&gt;40,F44-40,0))-D39+F38+F37</f>
        <v>0</v>
      </c>
      <c r="F42" s="670">
        <f>B19+B36+N20+SUM(C23:P23)+SUM(D30,F30,H30,J30,L30,N30,P30)-SUM(C22:P22)</f>
        <v>0</v>
      </c>
      <c r="G42" s="255"/>
      <c r="H42" s="255"/>
      <c r="I42" s="255"/>
      <c r="J42" s="255"/>
      <c r="K42" s="255"/>
      <c r="L42" s="255"/>
      <c r="M42" s="255"/>
      <c r="N42" s="255"/>
      <c r="O42" s="4"/>
      <c r="P42" s="4"/>
      <c r="Q42" s="4"/>
      <c r="R42" s="4"/>
      <c r="T42" s="384"/>
      <c r="U42" s="859" t="s">
        <v>56</v>
      </c>
      <c r="V42" s="860"/>
      <c r="W42" s="860"/>
      <c r="X42" s="660"/>
      <c r="Y42" s="385" t="s">
        <v>107</v>
      </c>
      <c r="Z42" s="192"/>
      <c r="AA42" s="856" t="s">
        <v>181</v>
      </c>
      <c r="AB42" s="857"/>
      <c r="AC42" s="857"/>
      <c r="AD42" s="857"/>
      <c r="AE42" s="857"/>
      <c r="AF42" s="857"/>
      <c r="AG42" s="858"/>
      <c r="AH42" s="294"/>
      <c r="AI42" s="360">
        <f>AJ42/24</f>
        <v>0</v>
      </c>
      <c r="AJ42" s="673">
        <f>(N20+AB20+AP20+AR20)-SUM(C22:AS22)</f>
        <v>0</v>
      </c>
      <c r="AK42" s="757"/>
      <c r="AL42" s="758"/>
      <c r="AM42" s="757"/>
      <c r="AN42" s="757"/>
      <c r="AO42" s="757"/>
      <c r="AP42" s="335"/>
      <c r="AQ42" s="361"/>
      <c r="AR42" s="193"/>
      <c r="AS42" s="85"/>
    </row>
    <row r="43" spans="1:149" ht="33.75" customHeight="1" x14ac:dyDescent="0.3">
      <c r="A43" s="339" t="s">
        <v>46</v>
      </c>
      <c r="B43" s="343"/>
      <c r="D43" s="409">
        <f>B43*24</f>
        <v>0</v>
      </c>
      <c r="F43" s="671">
        <f>AB20+SUM(Q23:AD23)+SUM(R30,T30,V30,X30,Z30,AB30,AD30)-SUM(Q22:AD22)</f>
        <v>0</v>
      </c>
      <c r="M43" s="4"/>
      <c r="N43" s="4"/>
      <c r="O43" s="4"/>
      <c r="P43" s="4"/>
      <c r="Q43" s="4"/>
      <c r="R43" s="4"/>
      <c r="T43" s="40"/>
      <c r="U43" s="838" t="s">
        <v>99</v>
      </c>
      <c r="V43" s="838"/>
      <c r="W43" s="838"/>
      <c r="X43" s="836">
        <v>3</v>
      </c>
      <c r="Y43" s="837"/>
      <c r="Z43" s="192"/>
      <c r="AA43" s="856" t="s">
        <v>158</v>
      </c>
      <c r="AB43" s="857"/>
      <c r="AC43" s="857"/>
      <c r="AD43" s="857"/>
      <c r="AE43" s="857"/>
      <c r="AF43" s="857"/>
      <c r="AG43" s="858"/>
      <c r="AH43" s="295"/>
      <c r="AI43" s="360">
        <f t="shared" ref="AI43:AI48" si="17">AJ43/24</f>
        <v>0</v>
      </c>
      <c r="AJ43" s="475">
        <f>SUM(C22:AS22)</f>
        <v>0</v>
      </c>
      <c r="AK43" s="721" t="s">
        <v>41</v>
      </c>
      <c r="AL43" s="745"/>
      <c r="AM43" s="721"/>
      <c r="AN43" s="721"/>
      <c r="AO43" s="721"/>
      <c r="AP43" s="335"/>
      <c r="AQ43" s="694">
        <f>D41</f>
        <v>0</v>
      </c>
      <c r="AR43" s="193"/>
      <c r="AS43" s="85"/>
    </row>
    <row r="44" spans="1:149" ht="24.95" customHeight="1" thickBot="1" x14ac:dyDescent="0.35">
      <c r="A44" s="300" t="s">
        <v>48</v>
      </c>
      <c r="B44" s="343"/>
      <c r="D44" s="409">
        <f>B44*24</f>
        <v>0</v>
      </c>
      <c r="E44" s="4"/>
      <c r="F44" s="672">
        <f>AP20+SUM(AE23:AR23)+SUM(AF30,AH30,AJ30,AL30,AN30,AP30,AR30)-SUM(AE22:AR22)</f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833" t="s">
        <v>58</v>
      </c>
      <c r="V44" s="834"/>
      <c r="W44" s="835"/>
      <c r="X44" s="836">
        <v>4</v>
      </c>
      <c r="Y44" s="837"/>
      <c r="Z44" s="192"/>
      <c r="AA44" s="725" t="s">
        <v>159</v>
      </c>
      <c r="AB44" s="725"/>
      <c r="AC44" s="725"/>
      <c r="AD44" s="725"/>
      <c r="AE44" s="725"/>
      <c r="AF44" s="725"/>
      <c r="AG44" s="725"/>
      <c r="AH44" s="295"/>
      <c r="AI44" s="360">
        <f t="shared" si="17"/>
        <v>0</v>
      </c>
      <c r="AJ44" s="475">
        <f>SUM(C23:AS23)</f>
        <v>0</v>
      </c>
      <c r="AK44" s="721" t="s">
        <v>48</v>
      </c>
      <c r="AL44" s="745"/>
      <c r="AM44" s="721"/>
      <c r="AN44" s="721"/>
      <c r="AO44" s="721"/>
      <c r="AP44" s="335"/>
      <c r="AQ44" s="694">
        <f>D44</f>
        <v>0</v>
      </c>
      <c r="AR44" s="193"/>
      <c r="AS44" s="85"/>
    </row>
    <row r="45" spans="1:149" ht="21" customHeight="1" x14ac:dyDescent="0.3">
      <c r="A45" s="398"/>
      <c r="B45" s="399"/>
      <c r="C45" s="29"/>
      <c r="D45" s="371"/>
      <c r="E45" s="82"/>
      <c r="F45" s="667"/>
      <c r="G45" s="82"/>
      <c r="H45" s="661"/>
      <c r="I45" s="82"/>
      <c r="J45" s="82"/>
      <c r="K45" s="82"/>
      <c r="L45" s="82"/>
      <c r="M45" s="82"/>
      <c r="N45" s="82"/>
      <c r="O45" s="82"/>
      <c r="P45" s="82"/>
      <c r="Q45" s="82"/>
      <c r="R45" s="4"/>
      <c r="S45" s="4"/>
      <c r="T45" s="4"/>
      <c r="U45" s="386" t="s">
        <v>60</v>
      </c>
      <c r="V45" s="387"/>
      <c r="W45" s="388"/>
      <c r="X45" s="836">
        <v>6</v>
      </c>
      <c r="Y45" s="837"/>
      <c r="Z45" s="192"/>
      <c r="AA45" s="725" t="s">
        <v>55</v>
      </c>
      <c r="AB45" s="725"/>
      <c r="AC45" s="725"/>
      <c r="AD45" s="725"/>
      <c r="AE45" s="725"/>
      <c r="AF45" s="725"/>
      <c r="AG45" s="725"/>
      <c r="AH45" s="295"/>
      <c r="AI45" s="360">
        <f>AJ45/24</f>
        <v>0</v>
      </c>
      <c r="AJ45" s="475">
        <f>SUM(D25,F25,H25,J25,L25,N25,P25,R25,T25,V25,X25,Z25,AB25,AD25,AF25,AH25,AJ25,AL25,AN25,AP25,AR25,AT25)</f>
        <v>0</v>
      </c>
      <c r="AK45" s="721" t="s">
        <v>52</v>
      </c>
      <c r="AL45" s="745"/>
      <c r="AM45" s="721"/>
      <c r="AN45" s="721"/>
      <c r="AO45" s="721"/>
      <c r="AP45" s="335"/>
      <c r="AQ45" s="694">
        <f>D40</f>
        <v>0</v>
      </c>
      <c r="AR45" s="193"/>
      <c r="AS45" s="85"/>
    </row>
    <row r="46" spans="1:149" ht="23.25" customHeight="1" x14ac:dyDescent="0.3">
      <c r="A46" s="885" t="s">
        <v>108</v>
      </c>
      <c r="B46" s="886"/>
      <c r="C46" s="886"/>
      <c r="D46" s="886"/>
      <c r="E46" s="886"/>
      <c r="F46" s="886"/>
      <c r="G46" s="886"/>
      <c r="H46" s="886"/>
      <c r="I46" s="886"/>
      <c r="J46" s="886"/>
      <c r="K46" s="886"/>
      <c r="L46" s="886"/>
      <c r="M46" s="886"/>
      <c r="N46" s="886"/>
      <c r="O46" s="886"/>
      <c r="P46" s="886"/>
      <c r="Q46" s="886"/>
      <c r="R46" s="397"/>
      <c r="S46" s="397"/>
      <c r="T46" s="253"/>
      <c r="U46" s="389" t="s">
        <v>62</v>
      </c>
      <c r="V46" s="390"/>
      <c r="W46" s="391"/>
      <c r="X46" s="836">
        <v>11</v>
      </c>
      <c r="Y46" s="837"/>
      <c r="Z46" s="192"/>
      <c r="AA46" s="749" t="s">
        <v>57</v>
      </c>
      <c r="AB46" s="749"/>
      <c r="AC46" s="749"/>
      <c r="AD46" s="749"/>
      <c r="AE46" s="749"/>
      <c r="AF46" s="749"/>
      <c r="AG46" s="749"/>
      <c r="AH46" s="297"/>
      <c r="AI46" s="360">
        <f t="shared" si="17"/>
        <v>0</v>
      </c>
      <c r="AJ46" s="476">
        <f>SUM(D26,F26,H26,J26,L26,N26,P26,R26,T26,V26,X26,Z26,AB26,AD26,AF26,AH26,AJ26,AL26,AN26,AP26,AR26,AT26)</f>
        <v>0</v>
      </c>
      <c r="AK46" s="721" t="s">
        <v>54</v>
      </c>
      <c r="AL46" s="745"/>
      <c r="AM46" s="721"/>
      <c r="AN46" s="721"/>
      <c r="AO46" s="721"/>
      <c r="AP46" s="335"/>
      <c r="AQ46" s="694">
        <f>D43</f>
        <v>0</v>
      </c>
      <c r="AR46" s="193"/>
      <c r="AS46" s="85"/>
    </row>
    <row r="47" spans="1:149" ht="23.25" customHeight="1" x14ac:dyDescent="0.3">
      <c r="A47" s="887"/>
      <c r="B47" s="888"/>
      <c r="C47" s="888"/>
      <c r="D47" s="888"/>
      <c r="E47" s="888"/>
      <c r="F47" s="888"/>
      <c r="G47" s="888"/>
      <c r="H47" s="888"/>
      <c r="I47" s="888"/>
      <c r="J47" s="888"/>
      <c r="K47" s="888"/>
      <c r="L47" s="888"/>
      <c r="M47" s="888"/>
      <c r="N47" s="888"/>
      <c r="O47" s="888"/>
      <c r="P47" s="888"/>
      <c r="Q47" s="888"/>
      <c r="R47" s="397"/>
      <c r="S47" s="397"/>
      <c r="T47" s="253"/>
      <c r="U47" s="838" t="s">
        <v>65</v>
      </c>
      <c r="V47" s="838"/>
      <c r="W47" s="838"/>
      <c r="X47" s="836">
        <v>14</v>
      </c>
      <c r="Y47" s="837"/>
      <c r="Z47" s="192"/>
      <c r="AA47" s="749" t="s">
        <v>59</v>
      </c>
      <c r="AB47" s="749"/>
      <c r="AC47" s="749"/>
      <c r="AD47" s="749"/>
      <c r="AE47" s="749"/>
      <c r="AF47" s="749"/>
      <c r="AG47" s="749"/>
      <c r="AH47" s="297"/>
      <c r="AI47" s="360">
        <f t="shared" si="17"/>
        <v>0</v>
      </c>
      <c r="AJ47" s="476">
        <f>SUM(D27,F27,H27,J27,L27,N27,P27,R27,T27,V27,X27,Z27,AB27,AD27,AF27,AH27,AJ27,AL27,AN27,AP27,AR27,AT27)</f>
        <v>0</v>
      </c>
      <c r="AK47" s="721" t="s">
        <v>31</v>
      </c>
      <c r="AL47" s="745"/>
      <c r="AM47" s="721"/>
      <c r="AN47" s="721"/>
      <c r="AO47" s="721"/>
      <c r="AP47" s="335"/>
      <c r="AQ47" s="694">
        <f>AJ45</f>
        <v>0</v>
      </c>
      <c r="AR47" s="193"/>
      <c r="AS47" s="85"/>
    </row>
    <row r="48" spans="1:149" ht="23.25" customHeight="1" x14ac:dyDescent="0.3">
      <c r="A48" s="887"/>
      <c r="B48" s="888"/>
      <c r="C48" s="888"/>
      <c r="D48" s="888"/>
      <c r="E48" s="888"/>
      <c r="F48" s="888"/>
      <c r="G48" s="888"/>
      <c r="H48" s="888"/>
      <c r="I48" s="888"/>
      <c r="J48" s="888"/>
      <c r="K48" s="888"/>
      <c r="L48" s="888"/>
      <c r="M48" s="888"/>
      <c r="N48" s="888"/>
      <c r="O48" s="888"/>
      <c r="P48" s="888"/>
      <c r="Q48" s="888"/>
      <c r="R48" s="397"/>
      <c r="S48" s="397"/>
      <c r="T48" s="253"/>
      <c r="U48" s="838" t="s">
        <v>102</v>
      </c>
      <c r="V48" s="838"/>
      <c r="W48" s="838"/>
      <c r="X48" s="836">
        <v>31</v>
      </c>
      <c r="Y48" s="837"/>
      <c r="Z48" s="192"/>
      <c r="AA48" s="875" t="s">
        <v>61</v>
      </c>
      <c r="AB48" s="876"/>
      <c r="AC48" s="876"/>
      <c r="AD48" s="876"/>
      <c r="AE48" s="876"/>
      <c r="AF48" s="876"/>
      <c r="AG48" s="877"/>
      <c r="AH48" s="41"/>
      <c r="AI48" s="360">
        <f t="shared" si="17"/>
        <v>0</v>
      </c>
      <c r="AJ48" s="476">
        <f>SUM(D28,F28,H28,J28,L28,N28,P28,R28,T28,V28,X28,Z28,AB28,AD28,AF28,AH28,AJ28,AL28,AN28,AP28,AR28,AT28)</f>
        <v>0</v>
      </c>
      <c r="AK48" s="721" t="s">
        <v>32</v>
      </c>
      <c r="AL48" s="721"/>
      <c r="AM48" s="721"/>
      <c r="AN48" s="721"/>
      <c r="AO48" s="721"/>
      <c r="AP48" s="335"/>
      <c r="AQ48" s="694">
        <f>AJ46</f>
        <v>0</v>
      </c>
      <c r="AR48" s="193"/>
      <c r="AS48" s="85"/>
    </row>
    <row r="49" spans="1:149" ht="48.75" customHeight="1" x14ac:dyDescent="0.3">
      <c r="A49" s="887"/>
      <c r="B49" s="888"/>
      <c r="C49" s="888"/>
      <c r="D49" s="888"/>
      <c r="E49" s="888"/>
      <c r="F49" s="888"/>
      <c r="G49" s="888"/>
      <c r="H49" s="888"/>
      <c r="I49" s="888"/>
      <c r="J49" s="888"/>
      <c r="K49" s="888"/>
      <c r="L49" s="888"/>
      <c r="M49" s="888"/>
      <c r="N49" s="888"/>
      <c r="O49" s="888"/>
      <c r="P49" s="888"/>
      <c r="Q49" s="888"/>
      <c r="R49" s="397"/>
      <c r="S49" s="397"/>
      <c r="T49" s="253"/>
      <c r="U49" s="392" t="s">
        <v>103</v>
      </c>
      <c r="V49" s="393"/>
      <c r="W49" s="394"/>
      <c r="X49" s="836">
        <v>32</v>
      </c>
      <c r="Y49" s="837"/>
      <c r="Z49" s="192"/>
      <c r="AA49" s="879" t="s">
        <v>63</v>
      </c>
      <c r="AB49" s="880"/>
      <c r="AC49" s="880"/>
      <c r="AD49" s="880"/>
      <c r="AE49" s="880"/>
      <c r="AF49" s="881"/>
      <c r="AG49" s="491"/>
      <c r="AH49" s="298"/>
      <c r="AI49" s="360"/>
      <c r="AJ49" s="477"/>
      <c r="AK49" s="721" t="s">
        <v>33</v>
      </c>
      <c r="AL49" s="721"/>
      <c r="AM49" s="721"/>
      <c r="AN49" s="721"/>
      <c r="AO49" s="721"/>
      <c r="AP49" s="335"/>
      <c r="AQ49" s="694">
        <f>AJ47</f>
        <v>0</v>
      </c>
      <c r="AR49" s="193"/>
      <c r="AS49" s="85"/>
    </row>
    <row r="50" spans="1:149" ht="23.25" customHeight="1" x14ac:dyDescent="0.3">
      <c r="A50" s="887"/>
      <c r="B50" s="888"/>
      <c r="C50" s="888"/>
      <c r="D50" s="888"/>
      <c r="E50" s="888"/>
      <c r="F50" s="888"/>
      <c r="G50" s="888"/>
      <c r="H50" s="888"/>
      <c r="I50" s="888"/>
      <c r="J50" s="888"/>
      <c r="K50" s="888"/>
      <c r="L50" s="888"/>
      <c r="M50" s="888"/>
      <c r="N50" s="888"/>
      <c r="O50" s="888"/>
      <c r="P50" s="888"/>
      <c r="Q50" s="888"/>
      <c r="R50" s="397"/>
      <c r="S50" s="397"/>
      <c r="T50" s="253"/>
      <c r="U50" s="833" t="s">
        <v>156</v>
      </c>
      <c r="V50" s="834"/>
      <c r="W50" s="835"/>
      <c r="X50" s="836">
        <v>33</v>
      </c>
      <c r="Y50" s="837"/>
      <c r="Z50" s="192"/>
      <c r="AA50" s="882"/>
      <c r="AB50" s="883"/>
      <c r="AC50" s="883"/>
      <c r="AD50" s="883"/>
      <c r="AE50" s="883"/>
      <c r="AF50" s="884"/>
      <c r="AG50" s="492"/>
      <c r="AH50" s="299"/>
      <c r="AI50" s="360">
        <f>AJ50/24</f>
        <v>0</v>
      </c>
      <c r="AJ50" s="478">
        <f>SUM(D29,F29,H29,J29,L29,N29,P29,R29,T29,V29,X29,Z29,AB29,AD29,AF29,AH29,AJ29,AL29,AN29,AP29,AR29,AT29)</f>
        <v>0</v>
      </c>
      <c r="AK50" s="721" t="s">
        <v>34</v>
      </c>
      <c r="AL50" s="721"/>
      <c r="AM50" s="721"/>
      <c r="AN50" s="721"/>
      <c r="AO50" s="721"/>
      <c r="AP50" s="335"/>
      <c r="AQ50" s="694">
        <f>AJ48</f>
        <v>0</v>
      </c>
      <c r="AR50" s="193"/>
      <c r="AS50" s="85"/>
    </row>
    <row r="51" spans="1:149" ht="23.25" customHeight="1" x14ac:dyDescent="0.3">
      <c r="A51" s="887"/>
      <c r="B51" s="888"/>
      <c r="C51" s="888"/>
      <c r="D51" s="888"/>
      <c r="E51" s="888"/>
      <c r="F51" s="888"/>
      <c r="G51" s="888"/>
      <c r="H51" s="888"/>
      <c r="I51" s="888"/>
      <c r="J51" s="888"/>
      <c r="K51" s="888"/>
      <c r="L51" s="888"/>
      <c r="M51" s="888"/>
      <c r="N51" s="888"/>
      <c r="O51" s="888"/>
      <c r="P51" s="888"/>
      <c r="Q51" s="888"/>
      <c r="R51" s="397"/>
      <c r="S51" s="397"/>
      <c r="T51" s="253"/>
      <c r="U51" s="833" t="s">
        <v>106</v>
      </c>
      <c r="V51" s="834"/>
      <c r="W51" s="835"/>
      <c r="X51" s="836">
        <v>71</v>
      </c>
      <c r="Y51" s="837"/>
      <c r="Z51" s="192"/>
      <c r="AA51" s="725" t="s">
        <v>112</v>
      </c>
      <c r="AB51" s="725"/>
      <c r="AC51" s="725"/>
      <c r="AD51" s="725"/>
      <c r="AE51" s="725"/>
      <c r="AF51" s="725"/>
      <c r="AG51" s="725"/>
      <c r="AH51" s="415"/>
      <c r="AI51" s="360">
        <f>AJ51/24</f>
        <v>0</v>
      </c>
      <c r="AJ51" s="476">
        <f>SUM(N37,AB37,AO37)</f>
        <v>0</v>
      </c>
      <c r="AK51" s="721" t="s">
        <v>64</v>
      </c>
      <c r="AL51" s="721"/>
      <c r="AM51" s="721"/>
      <c r="AN51" s="721"/>
      <c r="AO51" s="721"/>
      <c r="AP51" s="335"/>
      <c r="AQ51" s="694">
        <f>AJ50</f>
        <v>0</v>
      </c>
      <c r="AR51" s="193"/>
      <c r="AS51" s="85"/>
    </row>
    <row r="52" spans="1:149" ht="23.25" customHeight="1" x14ac:dyDescent="0.25">
      <c r="A52" s="396"/>
      <c r="B52" s="397"/>
      <c r="C52" s="397"/>
      <c r="D52" s="397"/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  <c r="T52" s="253"/>
      <c r="U52" s="838" t="s">
        <v>157</v>
      </c>
      <c r="V52" s="838"/>
      <c r="W52" s="838"/>
      <c r="X52" s="836">
        <v>72</v>
      </c>
      <c r="Y52" s="837"/>
      <c r="Z52" s="192"/>
      <c r="AA52" s="725" t="s">
        <v>178</v>
      </c>
      <c r="AB52" s="725"/>
      <c r="AC52" s="725"/>
      <c r="AD52" s="725"/>
      <c r="AE52" s="725"/>
      <c r="AF52" s="725"/>
      <c r="AG52" s="725"/>
      <c r="AH52" s="415"/>
      <c r="AI52" s="360">
        <f>AJ52/24</f>
        <v>0</v>
      </c>
      <c r="AJ52" s="476">
        <f>SUM(D33:AT33)</f>
        <v>0</v>
      </c>
      <c r="AK52" s="889"/>
      <c r="AL52" s="890"/>
      <c r="AM52" s="890"/>
      <c r="AN52" s="890"/>
      <c r="AO52" s="890"/>
      <c r="AP52" s="473"/>
      <c r="AQ52" s="474"/>
      <c r="AR52" s="193"/>
      <c r="AS52" s="85"/>
    </row>
    <row r="53" spans="1:149" ht="23.25" customHeight="1" x14ac:dyDescent="0.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381"/>
      <c r="V53" s="381"/>
      <c r="W53" s="381"/>
      <c r="X53" s="382"/>
      <c r="Y53" s="192"/>
      <c r="Z53" s="192"/>
      <c r="AA53" s="726" t="s">
        <v>100</v>
      </c>
      <c r="AB53" s="726"/>
      <c r="AC53" s="726"/>
      <c r="AD53" s="726"/>
      <c r="AE53" s="726"/>
      <c r="AF53" s="726"/>
      <c r="AG53" s="726"/>
      <c r="AH53" s="120"/>
      <c r="AI53" s="696">
        <f>AJ53/24</f>
        <v>0</v>
      </c>
      <c r="AJ53" s="42">
        <f>SUM(AJ42:AJ51)</f>
        <v>0</v>
      </c>
      <c r="AK53" s="863" t="s">
        <v>112</v>
      </c>
      <c r="AL53" s="863"/>
      <c r="AM53" s="863"/>
      <c r="AN53" s="863"/>
      <c r="AO53" s="863"/>
      <c r="AP53" s="534"/>
      <c r="AQ53" s="695">
        <f>AJ51</f>
        <v>0</v>
      </c>
      <c r="AR53" s="194"/>
      <c r="AS53" s="85"/>
    </row>
    <row r="54" spans="1:149" ht="36" customHeight="1" thickBot="1" x14ac:dyDescent="0.3">
      <c r="A54" s="195"/>
      <c r="B54" s="196"/>
      <c r="C54" s="196"/>
      <c r="D54" s="196"/>
      <c r="E54" s="196"/>
      <c r="F54" s="196"/>
      <c r="G54" s="196"/>
      <c r="H54" s="196"/>
      <c r="I54" s="196"/>
      <c r="J54" s="4"/>
      <c r="K54" s="4"/>
      <c r="L54" s="4"/>
      <c r="M54" s="196"/>
      <c r="N54" s="196"/>
      <c r="O54" s="196"/>
      <c r="P54" s="4"/>
      <c r="Q54" s="4"/>
      <c r="R54" s="4"/>
      <c r="S54" s="4"/>
      <c r="T54" s="4"/>
      <c r="U54" s="381"/>
      <c r="V54" s="381"/>
      <c r="W54" s="381"/>
      <c r="X54" s="382"/>
      <c r="Y54" s="192"/>
      <c r="Z54" s="192"/>
      <c r="AA54" s="4"/>
      <c r="AB54" s="4"/>
      <c r="AC54" s="4"/>
      <c r="AD54" s="4"/>
      <c r="AE54" s="4"/>
      <c r="AF54" s="4"/>
      <c r="AG54" s="4"/>
      <c r="AH54" s="4"/>
      <c r="AI54" s="419"/>
      <c r="AJ54" s="419"/>
      <c r="AK54" s="878"/>
      <c r="AL54" s="878"/>
      <c r="AM54" s="878"/>
      <c r="AN54" s="878"/>
      <c r="AO54" s="878"/>
      <c r="AP54" s="873"/>
      <c r="AQ54" s="873"/>
      <c r="AR54" s="193"/>
      <c r="AS54" s="85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</row>
    <row r="55" spans="1:149" ht="17.25" customHeight="1" x14ac:dyDescent="0.25">
      <c r="A55" s="514" t="s">
        <v>69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515" t="s">
        <v>70</v>
      </c>
      <c r="N55" s="4"/>
      <c r="O55" s="4"/>
      <c r="P55" s="4"/>
      <c r="Q55" s="4"/>
      <c r="R55" s="4"/>
      <c r="S55" s="4"/>
      <c r="T55" s="4"/>
      <c r="U55" s="675" t="s">
        <v>182</v>
      </c>
      <c r="V55" s="675"/>
      <c r="W55" s="676"/>
      <c r="X55" s="382"/>
      <c r="Y55" s="192"/>
      <c r="Z55" s="192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874"/>
      <c r="AL55" s="874"/>
      <c r="AM55" s="874"/>
      <c r="AN55" s="874"/>
      <c r="AO55" s="874"/>
      <c r="AP55" s="206"/>
      <c r="AQ55" s="533"/>
      <c r="AR55" s="4"/>
      <c r="AS55" s="85"/>
      <c r="AT55" s="4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</row>
    <row r="56" spans="1:149" ht="8.25" customHeight="1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90"/>
      <c r="AJ56" s="490"/>
      <c r="AK56" s="419"/>
      <c r="AL56" s="419"/>
      <c r="AM56" s="419"/>
      <c r="AN56" s="419"/>
      <c r="AO56" s="419"/>
      <c r="AP56" s="419"/>
      <c r="AQ56" s="421"/>
      <c r="AR56" s="199"/>
      <c r="AS56" s="85"/>
      <c r="AT56" s="4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</row>
    <row r="57" spans="1:149" ht="9.75" customHeight="1" x14ac:dyDescent="0.25">
      <c r="A57" s="88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864"/>
      <c r="V57" s="865"/>
      <c r="W57" s="865"/>
      <c r="X57" s="865"/>
      <c r="Y57" s="865"/>
      <c r="Z57" s="865"/>
      <c r="AA57" s="865"/>
      <c r="AB57" s="865"/>
      <c r="AC57" s="865"/>
      <c r="AD57" s="865"/>
      <c r="AE57" s="865"/>
      <c r="AF57" s="865"/>
      <c r="AG57" s="865"/>
      <c r="AH57" s="865"/>
      <c r="AI57" s="865"/>
      <c r="AJ57" s="865"/>
      <c r="AK57" s="865"/>
      <c r="AL57" s="865"/>
      <c r="AM57" s="865"/>
      <c r="AN57" s="865"/>
      <c r="AO57" s="865"/>
      <c r="AP57" s="865"/>
      <c r="AQ57" s="866"/>
      <c r="AR57" s="200"/>
      <c r="AS57" s="85"/>
      <c r="AT57" s="4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</row>
    <row r="58" spans="1:149" ht="8.25" customHeight="1" x14ac:dyDescent="0.2">
      <c r="A58" s="678"/>
      <c r="B58" s="402"/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"/>
      <c r="S58" s="4"/>
      <c r="T58" s="4"/>
      <c r="U58" s="867"/>
      <c r="V58" s="868"/>
      <c r="W58" s="868"/>
      <c r="X58" s="868"/>
      <c r="Y58" s="868"/>
      <c r="Z58" s="868"/>
      <c r="AA58" s="868"/>
      <c r="AB58" s="868"/>
      <c r="AC58" s="868"/>
      <c r="AD58" s="868"/>
      <c r="AE58" s="868"/>
      <c r="AF58" s="868"/>
      <c r="AG58" s="868"/>
      <c r="AH58" s="868"/>
      <c r="AI58" s="868"/>
      <c r="AJ58" s="868"/>
      <c r="AK58" s="868"/>
      <c r="AL58" s="868"/>
      <c r="AM58" s="868"/>
      <c r="AN58" s="868"/>
      <c r="AO58" s="868"/>
      <c r="AP58" s="868"/>
      <c r="AQ58" s="869"/>
      <c r="AR58" s="4"/>
      <c r="AS58" s="85"/>
      <c r="AT58" s="4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</row>
    <row r="59" spans="1:149" ht="90" customHeight="1" x14ac:dyDescent="0.2">
      <c r="A59" s="840" t="s">
        <v>109</v>
      </c>
      <c r="B59" s="841"/>
      <c r="C59" s="841"/>
      <c r="D59" s="841"/>
      <c r="E59" s="841"/>
      <c r="F59" s="841"/>
      <c r="G59" s="841"/>
      <c r="H59" s="841"/>
      <c r="I59" s="841"/>
      <c r="J59" s="841"/>
      <c r="K59" s="841"/>
      <c r="L59" s="841"/>
      <c r="M59" s="841"/>
      <c r="N59" s="841"/>
      <c r="O59" s="841"/>
      <c r="P59" s="841"/>
      <c r="Q59" s="841"/>
      <c r="R59" s="4"/>
      <c r="S59" s="4"/>
      <c r="T59" s="4"/>
      <c r="U59" s="867"/>
      <c r="V59" s="868"/>
      <c r="W59" s="868"/>
      <c r="X59" s="868"/>
      <c r="Y59" s="868"/>
      <c r="Z59" s="868"/>
      <c r="AA59" s="868"/>
      <c r="AB59" s="868"/>
      <c r="AC59" s="868"/>
      <c r="AD59" s="868"/>
      <c r="AE59" s="868"/>
      <c r="AF59" s="868"/>
      <c r="AG59" s="868"/>
      <c r="AH59" s="868"/>
      <c r="AI59" s="868"/>
      <c r="AJ59" s="868"/>
      <c r="AK59" s="868"/>
      <c r="AL59" s="868"/>
      <c r="AM59" s="868"/>
      <c r="AN59" s="868"/>
      <c r="AO59" s="868"/>
      <c r="AP59" s="868"/>
      <c r="AQ59" s="869"/>
      <c r="AR59" s="4"/>
      <c r="AS59" s="85"/>
      <c r="AT59" s="4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</row>
    <row r="60" spans="1:149" ht="18" customHeight="1" x14ac:dyDescent="0.2">
      <c r="A60" s="400"/>
      <c r="B60" s="401"/>
      <c r="C60" s="401"/>
      <c r="D60" s="401"/>
      <c r="E60" s="401"/>
      <c r="F60" s="401"/>
      <c r="G60" s="401"/>
      <c r="H60" s="401"/>
      <c r="I60" s="401"/>
      <c r="J60" s="401"/>
      <c r="K60" s="401"/>
      <c r="L60" s="401"/>
      <c r="M60" s="401"/>
      <c r="N60" s="401"/>
      <c r="O60" s="401"/>
      <c r="P60" s="401"/>
      <c r="Q60" s="401"/>
      <c r="R60" s="4"/>
      <c r="S60" s="4"/>
      <c r="T60" s="4"/>
      <c r="U60" s="867"/>
      <c r="V60" s="868"/>
      <c r="W60" s="868"/>
      <c r="X60" s="868"/>
      <c r="Y60" s="868"/>
      <c r="Z60" s="868"/>
      <c r="AA60" s="868"/>
      <c r="AB60" s="868"/>
      <c r="AC60" s="868"/>
      <c r="AD60" s="868"/>
      <c r="AE60" s="868"/>
      <c r="AF60" s="868"/>
      <c r="AG60" s="868"/>
      <c r="AH60" s="868"/>
      <c r="AI60" s="868"/>
      <c r="AJ60" s="868"/>
      <c r="AK60" s="868"/>
      <c r="AL60" s="868"/>
      <c r="AM60" s="868"/>
      <c r="AN60" s="868"/>
      <c r="AO60" s="868"/>
      <c r="AP60" s="868"/>
      <c r="AQ60" s="869"/>
      <c r="AR60" s="4"/>
      <c r="AS60" s="85"/>
      <c r="AT60" s="4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</row>
    <row r="61" spans="1:149" ht="18" customHeight="1" x14ac:dyDescent="0.2">
      <c r="A61" s="400"/>
      <c r="B61" s="401"/>
      <c r="C61" s="401"/>
      <c r="D61" s="401"/>
      <c r="E61" s="401"/>
      <c r="F61" s="401"/>
      <c r="G61" s="401"/>
      <c r="H61" s="401"/>
      <c r="I61" s="401"/>
      <c r="J61" s="401"/>
      <c r="K61" s="401"/>
      <c r="L61" s="401"/>
      <c r="M61" s="401"/>
      <c r="N61" s="401"/>
      <c r="O61" s="401"/>
      <c r="P61" s="401"/>
      <c r="Q61" s="401"/>
      <c r="R61" s="4"/>
      <c r="S61" s="4"/>
      <c r="T61" s="4"/>
      <c r="U61" s="867"/>
      <c r="V61" s="868"/>
      <c r="W61" s="868"/>
      <c r="X61" s="868"/>
      <c r="Y61" s="868"/>
      <c r="Z61" s="868"/>
      <c r="AA61" s="868"/>
      <c r="AB61" s="868"/>
      <c r="AC61" s="868"/>
      <c r="AD61" s="868"/>
      <c r="AE61" s="868"/>
      <c r="AF61" s="868"/>
      <c r="AG61" s="868"/>
      <c r="AH61" s="868"/>
      <c r="AI61" s="868"/>
      <c r="AJ61" s="868"/>
      <c r="AK61" s="868"/>
      <c r="AL61" s="868"/>
      <c r="AM61" s="868"/>
      <c r="AN61" s="868"/>
      <c r="AO61" s="868"/>
      <c r="AP61" s="868"/>
      <c r="AQ61" s="869"/>
      <c r="AR61" s="4"/>
      <c r="AS61" s="85"/>
      <c r="AT61" s="4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</row>
    <row r="62" spans="1:149" ht="15" customHeight="1" x14ac:dyDescent="0.2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867"/>
      <c r="V62" s="868"/>
      <c r="W62" s="868"/>
      <c r="X62" s="868"/>
      <c r="Y62" s="868"/>
      <c r="Z62" s="868"/>
      <c r="AA62" s="868"/>
      <c r="AB62" s="868"/>
      <c r="AC62" s="868"/>
      <c r="AD62" s="868"/>
      <c r="AE62" s="868"/>
      <c r="AF62" s="868"/>
      <c r="AG62" s="868"/>
      <c r="AH62" s="868"/>
      <c r="AI62" s="868"/>
      <c r="AJ62" s="868"/>
      <c r="AK62" s="868"/>
      <c r="AL62" s="868"/>
      <c r="AM62" s="868"/>
      <c r="AN62" s="868"/>
      <c r="AO62" s="868"/>
      <c r="AP62" s="868"/>
      <c r="AQ62" s="869"/>
      <c r="AR62" s="4"/>
      <c r="AS62" s="85"/>
      <c r="AT62" s="4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</row>
    <row r="63" spans="1:149" ht="15.75" customHeight="1" thickBot="1" x14ac:dyDescent="0.25">
      <c r="A63" s="195"/>
      <c r="B63" s="196"/>
      <c r="C63" s="196"/>
      <c r="D63" s="196"/>
      <c r="E63" s="196"/>
      <c r="F63" s="196"/>
      <c r="G63" s="196"/>
      <c r="H63" s="196"/>
      <c r="I63" s="196"/>
      <c r="J63" s="4"/>
      <c r="K63" s="4"/>
      <c r="L63" s="4"/>
      <c r="M63" s="196"/>
      <c r="N63" s="196"/>
      <c r="O63" s="196"/>
      <c r="P63" s="4"/>
      <c r="Q63" s="4"/>
      <c r="R63" s="4"/>
      <c r="S63" s="4"/>
      <c r="T63" s="4"/>
      <c r="U63" s="870"/>
      <c r="V63" s="871"/>
      <c r="W63" s="871"/>
      <c r="X63" s="871"/>
      <c r="Y63" s="871"/>
      <c r="Z63" s="871"/>
      <c r="AA63" s="871"/>
      <c r="AB63" s="871"/>
      <c r="AC63" s="871"/>
      <c r="AD63" s="871"/>
      <c r="AE63" s="871"/>
      <c r="AF63" s="871"/>
      <c r="AG63" s="871"/>
      <c r="AH63" s="871"/>
      <c r="AI63" s="871"/>
      <c r="AJ63" s="871"/>
      <c r="AK63" s="871"/>
      <c r="AL63" s="871"/>
      <c r="AM63" s="871"/>
      <c r="AN63" s="871"/>
      <c r="AO63" s="871"/>
      <c r="AP63" s="871"/>
      <c r="AQ63" s="872"/>
      <c r="AR63" s="4"/>
      <c r="AS63" s="85"/>
      <c r="AT63" s="4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</row>
    <row r="64" spans="1:149" ht="22.5" customHeight="1" x14ac:dyDescent="0.25">
      <c r="A64" s="514" t="s">
        <v>72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699" t="s">
        <v>70</v>
      </c>
      <c r="N64" s="82"/>
      <c r="O64" s="82"/>
      <c r="P64" s="82"/>
      <c r="Q64" s="29"/>
      <c r="R64" s="29"/>
      <c r="S64" s="29"/>
      <c r="T64" s="29"/>
      <c r="U64" s="677"/>
      <c r="V64" s="677"/>
      <c r="W64" s="677"/>
      <c r="X64" s="677"/>
      <c r="Y64" s="677"/>
      <c r="Z64" s="677"/>
      <c r="AA64" s="677"/>
      <c r="AB64" s="677"/>
      <c r="AC64" s="677"/>
      <c r="AD64" s="677"/>
      <c r="AE64" s="677"/>
      <c r="AF64" s="677"/>
      <c r="AG64" s="677"/>
      <c r="AH64" s="677"/>
      <c r="AI64" s="677"/>
      <c r="AJ64" s="677"/>
      <c r="AK64" s="677"/>
      <c r="AL64" s="677"/>
      <c r="AM64" s="677"/>
      <c r="AN64" s="677"/>
      <c r="AO64" s="677"/>
      <c r="AP64" s="677"/>
      <c r="AQ64" s="677"/>
      <c r="AR64" s="29"/>
      <c r="AS64" s="20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</row>
    <row r="65" spans="1:149" x14ac:dyDescent="0.2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</row>
  </sheetData>
  <sheetProtection algorithmName="SHA-512" hashValue="6txeRQjK7jSW2lU5n1v01XvzOGTg4ubSpGe/J2zk/mVp38TA6TXtYAqETFXsWNVKQH7zO8A6bxOZ65PM9oLn0A==" saltValue="9GuBnIYF8jteomkTfHRZ+w==" spinCount="100000" sheet="1" objects="1" scenarios="1" selectLockedCells="1"/>
  <mergeCells count="87">
    <mergeCell ref="A46:Q51"/>
    <mergeCell ref="AK49:AO49"/>
    <mergeCell ref="AK51:AO51"/>
    <mergeCell ref="AK52:AO52"/>
    <mergeCell ref="AK50:AO50"/>
    <mergeCell ref="AK47:AO47"/>
    <mergeCell ref="X46:Y46"/>
    <mergeCell ref="X47:Y47"/>
    <mergeCell ref="U57:AQ63"/>
    <mergeCell ref="AP54:AQ54"/>
    <mergeCell ref="AA53:AG53"/>
    <mergeCell ref="AK55:AO55"/>
    <mergeCell ref="AA48:AG48"/>
    <mergeCell ref="AK54:AO54"/>
    <mergeCell ref="AA51:AG51"/>
    <mergeCell ref="AA52:AG52"/>
    <mergeCell ref="AK48:AO48"/>
    <mergeCell ref="AA49:AF50"/>
    <mergeCell ref="X51:Y51"/>
    <mergeCell ref="X52:Y52"/>
    <mergeCell ref="A26:B26"/>
    <mergeCell ref="A27:B27"/>
    <mergeCell ref="A28:B28"/>
    <mergeCell ref="AA46:AG46"/>
    <mergeCell ref="AK53:AO53"/>
    <mergeCell ref="AK46:AO46"/>
    <mergeCell ref="AA47:AG47"/>
    <mergeCell ref="AA43:AG43"/>
    <mergeCell ref="U52:W52"/>
    <mergeCell ref="U50:W50"/>
    <mergeCell ref="U51:W51"/>
    <mergeCell ref="X50:Y50"/>
    <mergeCell ref="U47:W47"/>
    <mergeCell ref="U48:W48"/>
    <mergeCell ref="AA44:AG44"/>
    <mergeCell ref="X49:Y49"/>
    <mergeCell ref="A16:B16"/>
    <mergeCell ref="AK43:AO43"/>
    <mergeCell ref="AK41:AQ41"/>
    <mergeCell ref="AK42:AO42"/>
    <mergeCell ref="X43:Y43"/>
    <mergeCell ref="A18:B18"/>
    <mergeCell ref="A22:B22"/>
    <mergeCell ref="A29:B29"/>
    <mergeCell ref="A30:B30"/>
    <mergeCell ref="A34:B34"/>
    <mergeCell ref="AA41:AI41"/>
    <mergeCell ref="AA42:AG42"/>
    <mergeCell ref="A38:B38"/>
    <mergeCell ref="U42:W42"/>
    <mergeCell ref="A23:B23"/>
    <mergeCell ref="A24:B24"/>
    <mergeCell ref="AM1:AQ1"/>
    <mergeCell ref="A3:B3"/>
    <mergeCell ref="C3:I3"/>
    <mergeCell ref="K3:O3"/>
    <mergeCell ref="Q3:U3"/>
    <mergeCell ref="Y3:AC3"/>
    <mergeCell ref="AE3:AG3"/>
    <mergeCell ref="AI3:AO3"/>
    <mergeCell ref="A59:Q59"/>
    <mergeCell ref="A10:B10"/>
    <mergeCell ref="O1:U1"/>
    <mergeCell ref="AE1:AI1"/>
    <mergeCell ref="A5:B5"/>
    <mergeCell ref="A6:B6"/>
    <mergeCell ref="A7:B7"/>
    <mergeCell ref="A8:B8"/>
    <mergeCell ref="A9:B9"/>
    <mergeCell ref="A25:B25"/>
    <mergeCell ref="A11:B11"/>
    <mergeCell ref="A12:B12"/>
    <mergeCell ref="A13:B13"/>
    <mergeCell ref="A14:B14"/>
    <mergeCell ref="A15:B15"/>
    <mergeCell ref="A17:B17"/>
    <mergeCell ref="AA45:AG45"/>
    <mergeCell ref="X48:Y48"/>
    <mergeCell ref="AK44:AO44"/>
    <mergeCell ref="X45:Y45"/>
    <mergeCell ref="AK45:AO45"/>
    <mergeCell ref="A31:B31"/>
    <mergeCell ref="A32:B32"/>
    <mergeCell ref="U44:W44"/>
    <mergeCell ref="X44:Y44"/>
    <mergeCell ref="U43:W43"/>
    <mergeCell ref="L37:M37"/>
  </mergeCells>
  <printOptions verticalCentered="1"/>
  <pageMargins left="0" right="0" top="0" bottom="0" header="0" footer="0"/>
  <pageSetup scale="37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70"/>
  <sheetViews>
    <sheetView tabSelected="1" zoomScale="60" zoomScaleNormal="60" workbookViewId="0">
      <selection activeCell="U22" sqref="U22"/>
    </sheetView>
  </sheetViews>
  <sheetFormatPr defaultColWidth="20.28515625" defaultRowHeight="15" x14ac:dyDescent="0.2"/>
  <cols>
    <col min="1" max="1" width="29.42578125" style="2" customWidth="1"/>
    <col min="2" max="2" width="20.5703125" style="2" customWidth="1"/>
    <col min="3" max="3" width="14.85546875" style="2" customWidth="1"/>
    <col min="4" max="4" width="13.42578125" style="2" hidden="1" customWidth="1"/>
    <col min="5" max="5" width="14.42578125" style="2" customWidth="1"/>
    <col min="6" max="6" width="19.5703125" style="2" hidden="1" customWidth="1"/>
    <col min="7" max="7" width="14.85546875" style="2" customWidth="1"/>
    <col min="8" max="8" width="13.42578125" style="2" hidden="1" customWidth="1"/>
    <col min="9" max="9" width="15" style="2" customWidth="1"/>
    <col min="10" max="10" width="13.42578125" style="2" hidden="1" customWidth="1"/>
    <col min="11" max="11" width="13.42578125" style="2" customWidth="1"/>
    <col min="12" max="12" width="13.42578125" style="2" hidden="1" customWidth="1"/>
    <col min="13" max="13" width="13.42578125" style="2" customWidth="1"/>
    <col min="14" max="14" width="13.42578125" style="2" hidden="1" customWidth="1"/>
    <col min="15" max="15" width="13.42578125" style="2" customWidth="1"/>
    <col min="16" max="16" width="13.42578125" style="2" hidden="1" customWidth="1"/>
    <col min="17" max="17" width="13.42578125" style="2" customWidth="1"/>
    <col min="18" max="18" width="13.42578125" style="2" hidden="1" customWidth="1"/>
    <col min="19" max="19" width="13.42578125" style="2" customWidth="1"/>
    <col min="20" max="20" width="9.7109375" style="2" hidden="1" customWidth="1"/>
    <col min="21" max="21" width="13.5703125" style="2" customWidth="1"/>
    <col min="22" max="22" width="13.42578125" style="2" hidden="1" customWidth="1"/>
    <col min="23" max="23" width="13.5703125" style="2" customWidth="1"/>
    <col min="24" max="24" width="13.42578125" style="2" hidden="1" customWidth="1"/>
    <col min="25" max="25" width="13.42578125" style="2" customWidth="1"/>
    <col min="26" max="26" width="13.42578125" style="2" hidden="1" customWidth="1"/>
    <col min="27" max="27" width="13.42578125" style="2" customWidth="1"/>
    <col min="28" max="28" width="13.42578125" style="2" hidden="1" customWidth="1"/>
    <col min="29" max="29" width="15.5703125" style="2" customWidth="1"/>
    <col min="30" max="30" width="13.42578125" style="2" hidden="1" customWidth="1"/>
    <col min="31" max="31" width="13.42578125" style="2" customWidth="1"/>
    <col min="32" max="32" width="13.42578125" style="2" hidden="1" customWidth="1"/>
    <col min="33" max="33" width="13.42578125" style="2" customWidth="1"/>
    <col min="34" max="34" width="13.42578125" style="2" hidden="1" customWidth="1"/>
    <col min="35" max="35" width="13.28515625" style="2" customWidth="1"/>
    <col min="36" max="36" width="13.42578125" style="2" hidden="1" customWidth="1"/>
    <col min="37" max="37" width="13.42578125" style="2" customWidth="1"/>
    <col min="38" max="38" width="13.42578125" style="2" hidden="1" customWidth="1"/>
    <col min="39" max="39" width="13.42578125" style="2" customWidth="1"/>
    <col min="40" max="40" width="13.42578125" style="2" hidden="1" customWidth="1"/>
    <col min="41" max="41" width="13.42578125" style="2" customWidth="1"/>
    <col min="42" max="42" width="13.42578125" style="2" hidden="1" customWidth="1"/>
    <col min="43" max="43" width="13.42578125" style="2" customWidth="1"/>
    <col min="44" max="44" width="13.42578125" style="2" hidden="1" customWidth="1"/>
    <col min="45" max="45" width="13.42578125" style="2" customWidth="1"/>
    <col min="46" max="46" width="20.28515625" style="2" hidden="1" customWidth="1"/>
    <col min="47" max="149" width="20.28515625" style="276"/>
    <col min="150" max="16384" width="20.28515625" style="2"/>
  </cols>
  <sheetData>
    <row r="1" spans="1:149" ht="33.75" customHeight="1" x14ac:dyDescent="0.3">
      <c r="A1" s="50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03" t="s">
        <v>0</v>
      </c>
      <c r="P1" s="903"/>
      <c r="Q1" s="903"/>
      <c r="R1" s="903"/>
      <c r="S1" s="903"/>
      <c r="T1" s="903"/>
      <c r="U1" s="903"/>
      <c r="V1" s="539"/>
      <c r="W1" s="32"/>
      <c r="X1" s="32"/>
      <c r="Y1" s="1"/>
      <c r="Z1" s="1"/>
      <c r="AA1" s="1"/>
      <c r="AB1" s="1"/>
      <c r="AC1" s="1"/>
      <c r="AD1" s="1"/>
      <c r="AE1" s="896" t="s">
        <v>1</v>
      </c>
      <c r="AF1" s="896"/>
      <c r="AG1" s="896"/>
      <c r="AH1" s="896"/>
      <c r="AI1" s="896"/>
      <c r="AJ1" s="540"/>
      <c r="AK1" s="518" t="s">
        <v>2</v>
      </c>
      <c r="AL1" s="89"/>
      <c r="AM1" s="789"/>
      <c r="AN1" s="789"/>
      <c r="AO1" s="789"/>
      <c r="AP1" s="789"/>
      <c r="AQ1" s="789"/>
      <c r="AR1" s="126"/>
      <c r="AS1" s="83"/>
      <c r="AT1" s="4"/>
    </row>
    <row r="2" spans="1:149" s="28" customFormat="1" ht="24" customHeight="1" x14ac:dyDescent="0.25">
      <c r="A2" s="5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O2" s="900" t="s">
        <v>168</v>
      </c>
      <c r="P2" s="900"/>
      <c r="Q2" s="900"/>
      <c r="R2" s="900"/>
      <c r="S2" s="900"/>
      <c r="T2" s="900"/>
      <c r="U2" s="900"/>
      <c r="V2" s="541"/>
      <c r="W2" s="33"/>
      <c r="X2" s="33"/>
      <c r="Y2" s="33"/>
      <c r="Z2" s="33"/>
      <c r="AA2" s="541"/>
      <c r="AB2" s="54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84"/>
      <c r="AT2" s="21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</row>
    <row r="3" spans="1:149" ht="26.25" customHeight="1" x14ac:dyDescent="0.3">
      <c r="A3" s="897" t="s">
        <v>4</v>
      </c>
      <c r="B3" s="898"/>
      <c r="C3" s="793"/>
      <c r="D3" s="793"/>
      <c r="E3" s="793"/>
      <c r="F3" s="793"/>
      <c r="G3" s="793"/>
      <c r="H3" s="793"/>
      <c r="I3" s="793"/>
      <c r="J3" s="548"/>
      <c r="K3" s="899" t="s">
        <v>5</v>
      </c>
      <c r="L3" s="899"/>
      <c r="M3" s="899"/>
      <c r="N3" s="899"/>
      <c r="O3" s="899"/>
      <c r="P3" s="542"/>
      <c r="Q3" s="780"/>
      <c r="R3" s="780"/>
      <c r="S3" s="780"/>
      <c r="T3" s="780"/>
      <c r="U3" s="780"/>
      <c r="V3" s="107"/>
      <c r="W3" s="547" t="s">
        <v>6</v>
      </c>
      <c r="X3" s="542"/>
      <c r="Y3" s="780"/>
      <c r="Z3" s="780"/>
      <c r="AA3" s="780"/>
      <c r="AB3" s="780"/>
      <c r="AC3" s="780"/>
      <c r="AD3" s="107"/>
      <c r="AE3" s="899" t="s">
        <v>7</v>
      </c>
      <c r="AF3" s="899"/>
      <c r="AG3" s="899"/>
      <c r="AH3" s="542"/>
      <c r="AI3" s="780"/>
      <c r="AJ3" s="780"/>
      <c r="AK3" s="780"/>
      <c r="AL3" s="780"/>
      <c r="AM3" s="780"/>
      <c r="AN3" s="780"/>
      <c r="AO3" s="780"/>
      <c r="AP3" s="107"/>
      <c r="AQ3" s="4"/>
      <c r="AR3" s="4"/>
      <c r="AS3" s="85"/>
      <c r="AT3" s="4"/>
    </row>
    <row r="4" spans="1:149" ht="9.7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85"/>
      <c r="AT4" s="4"/>
    </row>
    <row r="5" spans="1:149" s="9" customFormat="1" ht="30" customHeight="1" x14ac:dyDescent="0.25">
      <c r="A5" s="807" t="s">
        <v>94</v>
      </c>
      <c r="B5" s="808"/>
      <c r="C5" s="162"/>
      <c r="D5" s="395"/>
      <c r="E5" s="162"/>
      <c r="F5" s="395"/>
      <c r="G5" s="162"/>
      <c r="H5" s="395"/>
      <c r="I5" s="162"/>
      <c r="J5" s="395"/>
      <c r="K5" s="162"/>
      <c r="L5" s="395"/>
      <c r="M5" s="162"/>
      <c r="N5" s="395"/>
      <c r="O5" s="162"/>
      <c r="P5" s="395"/>
      <c r="Q5" s="162"/>
      <c r="R5" s="395"/>
      <c r="S5" s="162"/>
      <c r="T5" s="395"/>
      <c r="U5" s="162"/>
      <c r="V5" s="395"/>
      <c r="W5" s="162"/>
      <c r="X5" s="395"/>
      <c r="Y5" s="162"/>
      <c r="Z5" s="395"/>
      <c r="AA5" s="162"/>
      <c r="AB5" s="395"/>
      <c r="AC5" s="162"/>
      <c r="AD5" s="395"/>
      <c r="AE5" s="162"/>
      <c r="AF5" s="395"/>
      <c r="AG5" s="162"/>
      <c r="AH5" s="395"/>
      <c r="AI5" s="162"/>
      <c r="AJ5" s="395"/>
      <c r="AK5" s="162"/>
      <c r="AL5" s="395"/>
      <c r="AM5" s="162"/>
      <c r="AN5" s="395"/>
      <c r="AO5" s="162"/>
      <c r="AP5" s="395"/>
      <c r="AQ5" s="162"/>
      <c r="AR5" s="395"/>
      <c r="AS5" s="162"/>
      <c r="AT5" s="395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  <c r="EE5" s="279"/>
      <c r="EF5" s="279"/>
      <c r="EG5" s="279"/>
      <c r="EH5" s="279"/>
      <c r="EI5" s="279"/>
      <c r="EJ5" s="279"/>
      <c r="EK5" s="279"/>
      <c r="EL5" s="279"/>
      <c r="EM5" s="279"/>
      <c r="EN5" s="279"/>
      <c r="EO5" s="279"/>
      <c r="EP5" s="279"/>
      <c r="EQ5" s="279"/>
      <c r="ER5" s="279"/>
      <c r="ES5" s="279"/>
    </row>
    <row r="6" spans="1:149" s="56" customFormat="1" ht="24.95" customHeight="1" thickBot="1" x14ac:dyDescent="0.3">
      <c r="A6" s="809"/>
      <c r="B6" s="810"/>
      <c r="C6" s="563" t="s">
        <v>12</v>
      </c>
      <c r="D6" s="564" t="s">
        <v>88</v>
      </c>
      <c r="E6" s="565" t="s">
        <v>13</v>
      </c>
      <c r="F6" s="566" t="s">
        <v>13</v>
      </c>
      <c r="G6" s="565" t="s">
        <v>14</v>
      </c>
      <c r="H6" s="566" t="s">
        <v>14</v>
      </c>
      <c r="I6" s="565" t="s">
        <v>15</v>
      </c>
      <c r="J6" s="566" t="s">
        <v>15</v>
      </c>
      <c r="K6" s="565" t="s">
        <v>16</v>
      </c>
      <c r="L6" s="566" t="s">
        <v>16</v>
      </c>
      <c r="M6" s="565" t="s">
        <v>17</v>
      </c>
      <c r="N6" s="566" t="s">
        <v>17</v>
      </c>
      <c r="O6" s="565" t="s">
        <v>18</v>
      </c>
      <c r="P6" s="566" t="s">
        <v>18</v>
      </c>
      <c r="Q6" s="567" t="s">
        <v>12</v>
      </c>
      <c r="R6" s="566" t="s">
        <v>12</v>
      </c>
      <c r="S6" s="567" t="s">
        <v>13</v>
      </c>
      <c r="T6" s="566" t="s">
        <v>13</v>
      </c>
      <c r="U6" s="567" t="s">
        <v>14</v>
      </c>
      <c r="V6" s="566" t="s">
        <v>14</v>
      </c>
      <c r="W6" s="567" t="s">
        <v>15</v>
      </c>
      <c r="X6" s="566" t="s">
        <v>15</v>
      </c>
      <c r="Y6" s="567" t="s">
        <v>16</v>
      </c>
      <c r="Z6" s="566" t="s">
        <v>89</v>
      </c>
      <c r="AA6" s="567" t="s">
        <v>17</v>
      </c>
      <c r="AB6" s="566" t="s">
        <v>17</v>
      </c>
      <c r="AC6" s="567" t="s">
        <v>18</v>
      </c>
      <c r="AD6" s="566" t="s">
        <v>18</v>
      </c>
      <c r="AE6" s="568" t="s">
        <v>12</v>
      </c>
      <c r="AF6" s="566" t="s">
        <v>12</v>
      </c>
      <c r="AG6" s="568" t="s">
        <v>13</v>
      </c>
      <c r="AH6" s="566" t="s">
        <v>13</v>
      </c>
      <c r="AI6" s="568" t="s">
        <v>14</v>
      </c>
      <c r="AJ6" s="566" t="s">
        <v>14</v>
      </c>
      <c r="AK6" s="568" t="s">
        <v>15</v>
      </c>
      <c r="AL6" s="566" t="s">
        <v>15</v>
      </c>
      <c r="AM6" s="568" t="s">
        <v>16</v>
      </c>
      <c r="AN6" s="566" t="s">
        <v>16</v>
      </c>
      <c r="AO6" s="568" t="s">
        <v>17</v>
      </c>
      <c r="AP6" s="566" t="s">
        <v>17</v>
      </c>
      <c r="AQ6" s="568" t="s">
        <v>18</v>
      </c>
      <c r="AR6" s="566" t="s">
        <v>18</v>
      </c>
      <c r="AS6" s="569" t="s">
        <v>12</v>
      </c>
      <c r="AT6" s="412" t="s">
        <v>12</v>
      </c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0"/>
      <c r="CG6" s="280"/>
      <c r="CH6" s="280"/>
      <c r="CI6" s="280"/>
      <c r="CJ6" s="280"/>
      <c r="CK6" s="280"/>
      <c r="CL6" s="280"/>
      <c r="CM6" s="280"/>
      <c r="CN6" s="280"/>
      <c r="CO6" s="280"/>
      <c r="CP6" s="280"/>
      <c r="CQ6" s="280"/>
      <c r="CR6" s="280"/>
      <c r="CS6" s="280"/>
      <c r="CT6" s="280"/>
      <c r="CU6" s="280"/>
      <c r="CV6" s="280"/>
      <c r="CW6" s="280"/>
      <c r="CX6" s="280"/>
      <c r="CY6" s="280"/>
      <c r="CZ6" s="280"/>
      <c r="DA6" s="280"/>
      <c r="DB6" s="280"/>
      <c r="DC6" s="280"/>
      <c r="DD6" s="280"/>
      <c r="DE6" s="280"/>
      <c r="DF6" s="280"/>
      <c r="DG6" s="280"/>
      <c r="DH6" s="280"/>
      <c r="DI6" s="280"/>
      <c r="DJ6" s="280"/>
      <c r="DK6" s="280"/>
      <c r="DL6" s="280"/>
      <c r="DM6" s="280"/>
      <c r="DN6" s="280"/>
      <c r="DO6" s="280"/>
      <c r="DP6" s="280"/>
      <c r="DQ6" s="280"/>
      <c r="DR6" s="280"/>
      <c r="DS6" s="280"/>
      <c r="DT6" s="280"/>
      <c r="DU6" s="280"/>
      <c r="DV6" s="280"/>
      <c r="DW6" s="280"/>
      <c r="DX6" s="280"/>
      <c r="DY6" s="280"/>
      <c r="DZ6" s="280"/>
      <c r="EA6" s="280"/>
      <c r="EB6" s="280"/>
      <c r="EC6" s="280"/>
      <c r="ED6" s="280"/>
      <c r="EE6" s="280"/>
      <c r="EF6" s="280"/>
      <c r="EG6" s="280"/>
      <c r="EH6" s="280"/>
      <c r="EI6" s="280"/>
      <c r="EJ6" s="280"/>
      <c r="EK6" s="280"/>
      <c r="EL6" s="280"/>
      <c r="EM6" s="280"/>
      <c r="EN6" s="280"/>
      <c r="EO6" s="280"/>
      <c r="EP6" s="280"/>
      <c r="EQ6" s="280"/>
      <c r="ER6" s="280"/>
      <c r="ES6" s="280"/>
    </row>
    <row r="7" spans="1:149" s="56" customFormat="1" ht="36" customHeight="1" x14ac:dyDescent="0.35">
      <c r="A7" s="842" t="s">
        <v>151</v>
      </c>
      <c r="B7" s="843"/>
      <c r="C7" s="171"/>
      <c r="D7" s="408">
        <f>C7</f>
        <v>0</v>
      </c>
      <c r="E7" s="171"/>
      <c r="F7" s="408">
        <f>E7</f>
        <v>0</v>
      </c>
      <c r="G7" s="171"/>
      <c r="H7" s="408">
        <f>G7</f>
        <v>0</v>
      </c>
      <c r="I7" s="171"/>
      <c r="J7" s="408">
        <f>I7</f>
        <v>0</v>
      </c>
      <c r="K7" s="171"/>
      <c r="L7" s="408">
        <f t="shared" ref="D7:R13" si="0">K7</f>
        <v>0</v>
      </c>
      <c r="M7" s="171"/>
      <c r="N7" s="408">
        <f>M7</f>
        <v>0</v>
      </c>
      <c r="O7" s="171"/>
      <c r="P7" s="408">
        <f>O7</f>
        <v>0</v>
      </c>
      <c r="Q7" s="173"/>
      <c r="R7" s="408">
        <f>Q7</f>
        <v>0</v>
      </c>
      <c r="S7" s="173"/>
      <c r="T7" s="408">
        <f>S7</f>
        <v>0</v>
      </c>
      <c r="U7" s="173"/>
      <c r="V7" s="408">
        <f>U7</f>
        <v>0</v>
      </c>
      <c r="W7" s="173"/>
      <c r="X7" s="408">
        <f>W7</f>
        <v>0</v>
      </c>
      <c r="Y7" s="173"/>
      <c r="Z7" s="408">
        <f>Y7</f>
        <v>0</v>
      </c>
      <c r="AA7" s="173"/>
      <c r="AB7" s="408">
        <f>AA7</f>
        <v>0</v>
      </c>
      <c r="AC7" s="173"/>
      <c r="AD7" s="408">
        <f>AC7</f>
        <v>0</v>
      </c>
      <c r="AE7" s="174"/>
      <c r="AF7" s="408">
        <f>AE7</f>
        <v>0</v>
      </c>
      <c r="AG7" s="174"/>
      <c r="AH7" s="408">
        <f>AG7</f>
        <v>0</v>
      </c>
      <c r="AI7" s="174"/>
      <c r="AJ7" s="408">
        <f>AI7</f>
        <v>0</v>
      </c>
      <c r="AK7" s="174"/>
      <c r="AL7" s="408">
        <f>AK7</f>
        <v>0</v>
      </c>
      <c r="AM7" s="174"/>
      <c r="AN7" s="408">
        <f>AM7</f>
        <v>0</v>
      </c>
      <c r="AO7" s="174"/>
      <c r="AP7" s="408">
        <f>AO7</f>
        <v>0</v>
      </c>
      <c r="AQ7" s="174"/>
      <c r="AR7" s="408">
        <f>AQ7</f>
        <v>0</v>
      </c>
      <c r="AS7" s="304"/>
      <c r="AT7" s="408">
        <f>AS7</f>
        <v>0</v>
      </c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0"/>
      <c r="DM7" s="280"/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280"/>
      <c r="EP7" s="280"/>
      <c r="EQ7" s="280"/>
      <c r="ER7" s="280"/>
      <c r="ES7" s="280"/>
    </row>
    <row r="8" spans="1:149" s="61" customFormat="1" ht="36" hidden="1" customHeight="1" x14ac:dyDescent="0.25">
      <c r="A8" s="813" t="s">
        <v>20</v>
      </c>
      <c r="B8" s="813"/>
      <c r="C8" s="171"/>
      <c r="D8" s="408">
        <f t="shared" si="0"/>
        <v>0</v>
      </c>
      <c r="E8" s="171"/>
      <c r="F8" s="408">
        <f>E8</f>
        <v>0</v>
      </c>
      <c r="G8" s="171"/>
      <c r="H8" s="408">
        <f t="shared" si="0"/>
        <v>0</v>
      </c>
      <c r="I8" s="171"/>
      <c r="J8" s="408">
        <f t="shared" si="0"/>
        <v>0</v>
      </c>
      <c r="K8" s="171"/>
      <c r="L8" s="408">
        <f t="shared" si="0"/>
        <v>0</v>
      </c>
      <c r="M8" s="171"/>
      <c r="N8" s="408">
        <f t="shared" si="0"/>
        <v>0</v>
      </c>
      <c r="O8" s="171"/>
      <c r="P8" s="408">
        <f t="shared" si="0"/>
        <v>0</v>
      </c>
      <c r="Q8" s="173"/>
      <c r="R8" s="408">
        <f t="shared" si="0"/>
        <v>0</v>
      </c>
      <c r="S8" s="173"/>
      <c r="T8" s="408">
        <f t="shared" ref="T8:X13" si="1">S8</f>
        <v>0</v>
      </c>
      <c r="U8" s="173"/>
      <c r="V8" s="408">
        <f t="shared" si="1"/>
        <v>0</v>
      </c>
      <c r="W8" s="173"/>
      <c r="X8" s="408">
        <f t="shared" si="1"/>
        <v>0</v>
      </c>
      <c r="Y8" s="173"/>
      <c r="Z8" s="408">
        <f t="shared" ref="Z8:AH13" si="2">Y8</f>
        <v>0</v>
      </c>
      <c r="AA8" s="173"/>
      <c r="AB8" s="408">
        <f t="shared" si="2"/>
        <v>0</v>
      </c>
      <c r="AC8" s="173"/>
      <c r="AD8" s="408">
        <f t="shared" si="2"/>
        <v>0</v>
      </c>
      <c r="AE8" s="174"/>
      <c r="AF8" s="408">
        <f t="shared" si="2"/>
        <v>0</v>
      </c>
      <c r="AG8" s="174"/>
      <c r="AH8" s="408">
        <f t="shared" si="2"/>
        <v>0</v>
      </c>
      <c r="AI8" s="174"/>
      <c r="AJ8" s="408">
        <f t="shared" ref="AH8:AP14" si="3">AI8</f>
        <v>0</v>
      </c>
      <c r="AK8" s="174"/>
      <c r="AL8" s="408">
        <f t="shared" si="3"/>
        <v>0</v>
      </c>
      <c r="AM8" s="174"/>
      <c r="AN8" s="408">
        <f t="shared" si="3"/>
        <v>0</v>
      </c>
      <c r="AO8" s="174"/>
      <c r="AP8" s="408">
        <f t="shared" si="3"/>
        <v>0</v>
      </c>
      <c r="AQ8" s="174"/>
      <c r="AR8" s="408">
        <f t="shared" ref="AR8:AT14" si="4">AQ8</f>
        <v>0</v>
      </c>
      <c r="AS8" s="304"/>
      <c r="AT8" s="408">
        <f t="shared" si="4"/>
        <v>0</v>
      </c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281"/>
      <c r="CI8" s="281"/>
      <c r="CJ8" s="281"/>
      <c r="CK8" s="281"/>
      <c r="CL8" s="281"/>
      <c r="CM8" s="281"/>
      <c r="CN8" s="281"/>
      <c r="CO8" s="281"/>
      <c r="CP8" s="281"/>
      <c r="CQ8" s="281"/>
      <c r="CR8" s="281"/>
      <c r="CS8" s="281"/>
      <c r="CT8" s="281"/>
      <c r="CU8" s="281"/>
      <c r="CV8" s="281"/>
      <c r="CW8" s="281"/>
      <c r="CX8" s="281"/>
      <c r="CY8" s="281"/>
      <c r="CZ8" s="281"/>
      <c r="DA8" s="281"/>
      <c r="DB8" s="281"/>
      <c r="DC8" s="281"/>
      <c r="DD8" s="281"/>
      <c r="DE8" s="281"/>
      <c r="DF8" s="281"/>
      <c r="DG8" s="281"/>
      <c r="DH8" s="281"/>
      <c r="DI8" s="281"/>
      <c r="DJ8" s="281"/>
      <c r="DK8" s="281"/>
      <c r="DL8" s="281"/>
      <c r="DM8" s="281"/>
      <c r="DN8" s="281"/>
      <c r="DO8" s="281"/>
      <c r="DP8" s="281"/>
      <c r="DQ8" s="281"/>
      <c r="DR8" s="281"/>
      <c r="DS8" s="281"/>
      <c r="DT8" s="281"/>
      <c r="DU8" s="281"/>
      <c r="DV8" s="281"/>
      <c r="DW8" s="281"/>
      <c r="DX8" s="281"/>
      <c r="DY8" s="281"/>
      <c r="DZ8" s="281"/>
      <c r="EA8" s="281"/>
      <c r="EB8" s="281"/>
      <c r="EC8" s="281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281"/>
      <c r="EP8" s="281"/>
      <c r="EQ8" s="281"/>
      <c r="ER8" s="281"/>
      <c r="ES8" s="281"/>
    </row>
    <row r="9" spans="1:149" s="61" customFormat="1" ht="36" customHeight="1" x14ac:dyDescent="0.25">
      <c r="A9" s="813" t="s">
        <v>19</v>
      </c>
      <c r="B9" s="813"/>
      <c r="C9" s="171"/>
      <c r="D9" s="408">
        <f t="shared" si="0"/>
        <v>0</v>
      </c>
      <c r="E9" s="171"/>
      <c r="F9" s="408">
        <f t="shared" si="0"/>
        <v>0</v>
      </c>
      <c r="G9" s="171"/>
      <c r="H9" s="408">
        <f t="shared" si="0"/>
        <v>0</v>
      </c>
      <c r="I9" s="171"/>
      <c r="J9" s="408">
        <f t="shared" si="0"/>
        <v>0</v>
      </c>
      <c r="K9" s="171"/>
      <c r="L9" s="408">
        <f t="shared" si="0"/>
        <v>0</v>
      </c>
      <c r="M9" s="171"/>
      <c r="N9" s="408">
        <f t="shared" si="0"/>
        <v>0</v>
      </c>
      <c r="O9" s="171"/>
      <c r="P9" s="408">
        <f t="shared" si="0"/>
        <v>0</v>
      </c>
      <c r="Q9" s="173"/>
      <c r="R9" s="408">
        <f t="shared" si="0"/>
        <v>0</v>
      </c>
      <c r="S9" s="173"/>
      <c r="T9" s="408">
        <f t="shared" si="1"/>
        <v>0</v>
      </c>
      <c r="U9" s="173"/>
      <c r="V9" s="408">
        <f t="shared" si="1"/>
        <v>0</v>
      </c>
      <c r="W9" s="173"/>
      <c r="X9" s="408">
        <f t="shared" si="1"/>
        <v>0</v>
      </c>
      <c r="Y9" s="173"/>
      <c r="Z9" s="408">
        <f t="shared" si="2"/>
        <v>0</v>
      </c>
      <c r="AA9" s="173"/>
      <c r="AB9" s="408">
        <f t="shared" si="2"/>
        <v>0</v>
      </c>
      <c r="AC9" s="173"/>
      <c r="AD9" s="408">
        <f t="shared" si="2"/>
        <v>0</v>
      </c>
      <c r="AE9" s="174"/>
      <c r="AF9" s="408">
        <f t="shared" si="2"/>
        <v>0</v>
      </c>
      <c r="AG9" s="174"/>
      <c r="AH9" s="408">
        <f t="shared" si="2"/>
        <v>0</v>
      </c>
      <c r="AI9" s="174"/>
      <c r="AJ9" s="408">
        <f t="shared" si="3"/>
        <v>0</v>
      </c>
      <c r="AK9" s="174"/>
      <c r="AL9" s="408">
        <f t="shared" si="3"/>
        <v>0</v>
      </c>
      <c r="AM9" s="174"/>
      <c r="AN9" s="408">
        <f t="shared" si="3"/>
        <v>0</v>
      </c>
      <c r="AO9" s="174"/>
      <c r="AP9" s="408">
        <f t="shared" si="3"/>
        <v>0</v>
      </c>
      <c r="AQ9" s="174"/>
      <c r="AR9" s="408">
        <f t="shared" si="4"/>
        <v>0</v>
      </c>
      <c r="AS9" s="304"/>
      <c r="AT9" s="408">
        <f t="shared" si="4"/>
        <v>0</v>
      </c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281"/>
      <c r="BH9" s="281"/>
      <c r="BI9" s="281"/>
      <c r="BJ9" s="281"/>
      <c r="BK9" s="281"/>
      <c r="BL9" s="281"/>
      <c r="BM9" s="281"/>
      <c r="BN9" s="281"/>
      <c r="BO9" s="281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281"/>
      <c r="CI9" s="281"/>
      <c r="CJ9" s="281"/>
      <c r="CK9" s="281"/>
      <c r="CL9" s="281"/>
      <c r="CM9" s="281"/>
      <c r="CN9" s="281"/>
      <c r="CO9" s="281"/>
      <c r="CP9" s="281"/>
      <c r="CQ9" s="281"/>
      <c r="CR9" s="281"/>
      <c r="CS9" s="281"/>
      <c r="CT9" s="281"/>
      <c r="CU9" s="281"/>
      <c r="CV9" s="281"/>
      <c r="CW9" s="281"/>
      <c r="CX9" s="281"/>
      <c r="CY9" s="281"/>
      <c r="CZ9" s="281"/>
      <c r="DA9" s="281"/>
      <c r="DB9" s="281"/>
      <c r="DC9" s="281"/>
      <c r="DD9" s="281"/>
      <c r="DE9" s="281"/>
      <c r="DF9" s="281"/>
      <c r="DG9" s="281"/>
      <c r="DH9" s="281"/>
      <c r="DI9" s="281"/>
      <c r="DJ9" s="281"/>
      <c r="DK9" s="281"/>
      <c r="DL9" s="281"/>
      <c r="DM9" s="281"/>
      <c r="DN9" s="281"/>
      <c r="DO9" s="281"/>
      <c r="DP9" s="281"/>
      <c r="DQ9" s="281"/>
      <c r="DR9" s="281"/>
      <c r="DS9" s="281"/>
      <c r="DT9" s="281"/>
      <c r="DU9" s="281"/>
      <c r="DV9" s="281"/>
      <c r="DW9" s="281"/>
      <c r="DX9" s="281"/>
      <c r="DY9" s="281"/>
      <c r="DZ9" s="281"/>
      <c r="EA9" s="281"/>
      <c r="EB9" s="281"/>
      <c r="EC9" s="281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</row>
    <row r="10" spans="1:149" s="61" customFormat="1" ht="36" customHeight="1" x14ac:dyDescent="0.25">
      <c r="A10" s="813" t="s">
        <v>23</v>
      </c>
      <c r="B10" s="813"/>
      <c r="C10" s="171"/>
      <c r="D10" s="408">
        <f t="shared" si="0"/>
        <v>0</v>
      </c>
      <c r="E10" s="171"/>
      <c r="F10" s="408">
        <f t="shared" si="0"/>
        <v>0</v>
      </c>
      <c r="G10" s="171"/>
      <c r="H10" s="408">
        <f t="shared" si="0"/>
        <v>0</v>
      </c>
      <c r="I10" s="171"/>
      <c r="J10" s="408">
        <f t="shared" si="0"/>
        <v>0</v>
      </c>
      <c r="K10" s="171"/>
      <c r="L10" s="408">
        <f t="shared" si="0"/>
        <v>0</v>
      </c>
      <c r="M10" s="171"/>
      <c r="N10" s="408">
        <f t="shared" si="0"/>
        <v>0</v>
      </c>
      <c r="O10" s="171"/>
      <c r="P10" s="408">
        <f t="shared" si="0"/>
        <v>0</v>
      </c>
      <c r="Q10" s="173"/>
      <c r="R10" s="408">
        <f t="shared" si="0"/>
        <v>0</v>
      </c>
      <c r="S10" s="173"/>
      <c r="T10" s="408">
        <f t="shared" si="1"/>
        <v>0</v>
      </c>
      <c r="U10" s="173"/>
      <c r="V10" s="408">
        <f t="shared" si="1"/>
        <v>0</v>
      </c>
      <c r="W10" s="173"/>
      <c r="X10" s="408">
        <f t="shared" si="1"/>
        <v>0</v>
      </c>
      <c r="Y10" s="173"/>
      <c r="Z10" s="408">
        <f t="shared" si="2"/>
        <v>0</v>
      </c>
      <c r="AA10" s="173"/>
      <c r="AB10" s="408">
        <f t="shared" si="2"/>
        <v>0</v>
      </c>
      <c r="AC10" s="173"/>
      <c r="AD10" s="408">
        <f t="shared" si="2"/>
        <v>0</v>
      </c>
      <c r="AE10" s="174"/>
      <c r="AF10" s="408">
        <f t="shared" si="2"/>
        <v>0</v>
      </c>
      <c r="AG10" s="174"/>
      <c r="AH10" s="408">
        <f t="shared" si="2"/>
        <v>0</v>
      </c>
      <c r="AI10" s="174"/>
      <c r="AJ10" s="408">
        <f t="shared" si="3"/>
        <v>0</v>
      </c>
      <c r="AK10" s="174"/>
      <c r="AL10" s="408">
        <f t="shared" si="3"/>
        <v>0</v>
      </c>
      <c r="AM10" s="174"/>
      <c r="AN10" s="408">
        <f t="shared" si="3"/>
        <v>0</v>
      </c>
      <c r="AO10" s="174"/>
      <c r="AP10" s="408">
        <f t="shared" si="3"/>
        <v>0</v>
      </c>
      <c r="AQ10" s="174"/>
      <c r="AR10" s="408">
        <f t="shared" si="4"/>
        <v>0</v>
      </c>
      <c r="AS10" s="304"/>
      <c r="AT10" s="408">
        <f t="shared" si="4"/>
        <v>0</v>
      </c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</row>
    <row r="11" spans="1:149" s="61" customFormat="1" ht="36" customHeight="1" x14ac:dyDescent="0.25">
      <c r="A11" s="813" t="s">
        <v>19</v>
      </c>
      <c r="B11" s="813"/>
      <c r="C11" s="171"/>
      <c r="D11" s="408">
        <f t="shared" si="0"/>
        <v>0</v>
      </c>
      <c r="E11" s="171"/>
      <c r="F11" s="408">
        <f t="shared" si="0"/>
        <v>0</v>
      </c>
      <c r="G11" s="171"/>
      <c r="H11" s="408">
        <f t="shared" si="0"/>
        <v>0</v>
      </c>
      <c r="I11" s="171"/>
      <c r="J11" s="408">
        <f t="shared" si="0"/>
        <v>0</v>
      </c>
      <c r="K11" s="171"/>
      <c r="L11" s="408">
        <f t="shared" si="0"/>
        <v>0</v>
      </c>
      <c r="M11" s="171"/>
      <c r="N11" s="408">
        <f t="shared" si="0"/>
        <v>0</v>
      </c>
      <c r="O11" s="171"/>
      <c r="P11" s="408">
        <f t="shared" si="0"/>
        <v>0</v>
      </c>
      <c r="Q11" s="173"/>
      <c r="R11" s="408">
        <f t="shared" si="0"/>
        <v>0</v>
      </c>
      <c r="S11" s="173"/>
      <c r="T11" s="408">
        <f t="shared" si="1"/>
        <v>0</v>
      </c>
      <c r="U11" s="173"/>
      <c r="V11" s="408">
        <f t="shared" si="1"/>
        <v>0</v>
      </c>
      <c r="W11" s="173"/>
      <c r="X11" s="408">
        <f t="shared" si="1"/>
        <v>0</v>
      </c>
      <c r="Y11" s="173"/>
      <c r="Z11" s="408">
        <f t="shared" si="2"/>
        <v>0</v>
      </c>
      <c r="AA11" s="173"/>
      <c r="AB11" s="408">
        <f t="shared" si="2"/>
        <v>0</v>
      </c>
      <c r="AC11" s="173"/>
      <c r="AD11" s="408">
        <f t="shared" si="2"/>
        <v>0</v>
      </c>
      <c r="AE11" s="174"/>
      <c r="AF11" s="408">
        <f t="shared" si="2"/>
        <v>0</v>
      </c>
      <c r="AG11" s="174"/>
      <c r="AH11" s="408">
        <f t="shared" si="2"/>
        <v>0</v>
      </c>
      <c r="AI11" s="174"/>
      <c r="AJ11" s="408">
        <f t="shared" si="3"/>
        <v>0</v>
      </c>
      <c r="AK11" s="174"/>
      <c r="AL11" s="408">
        <f t="shared" si="3"/>
        <v>0</v>
      </c>
      <c r="AM11" s="174"/>
      <c r="AN11" s="408">
        <f t="shared" si="3"/>
        <v>0</v>
      </c>
      <c r="AO11" s="174"/>
      <c r="AP11" s="408">
        <f t="shared" si="3"/>
        <v>0</v>
      </c>
      <c r="AQ11" s="174"/>
      <c r="AR11" s="408">
        <f t="shared" si="4"/>
        <v>0</v>
      </c>
      <c r="AS11" s="304"/>
      <c r="AT11" s="408">
        <f t="shared" si="4"/>
        <v>0</v>
      </c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</row>
    <row r="12" spans="1:149" s="61" customFormat="1" ht="36" customHeight="1" x14ac:dyDescent="0.25">
      <c r="A12" s="813" t="s">
        <v>23</v>
      </c>
      <c r="B12" s="813"/>
      <c r="C12" s="171"/>
      <c r="D12" s="408">
        <f t="shared" si="0"/>
        <v>0</v>
      </c>
      <c r="E12" s="171"/>
      <c r="F12" s="408">
        <f t="shared" si="0"/>
        <v>0</v>
      </c>
      <c r="G12" s="171"/>
      <c r="H12" s="408">
        <f t="shared" si="0"/>
        <v>0</v>
      </c>
      <c r="I12" s="171"/>
      <c r="J12" s="408">
        <f t="shared" si="0"/>
        <v>0</v>
      </c>
      <c r="K12" s="171"/>
      <c r="L12" s="408">
        <f t="shared" si="0"/>
        <v>0</v>
      </c>
      <c r="M12" s="171"/>
      <c r="N12" s="408">
        <f t="shared" si="0"/>
        <v>0</v>
      </c>
      <c r="O12" s="171"/>
      <c r="P12" s="408">
        <f t="shared" si="0"/>
        <v>0</v>
      </c>
      <c r="Q12" s="173"/>
      <c r="R12" s="408">
        <f t="shared" si="0"/>
        <v>0</v>
      </c>
      <c r="S12" s="173"/>
      <c r="T12" s="408">
        <f t="shared" si="1"/>
        <v>0</v>
      </c>
      <c r="U12" s="173"/>
      <c r="V12" s="408">
        <f t="shared" si="1"/>
        <v>0</v>
      </c>
      <c r="W12" s="173"/>
      <c r="X12" s="408">
        <f t="shared" si="1"/>
        <v>0</v>
      </c>
      <c r="Y12" s="173"/>
      <c r="Z12" s="408">
        <f t="shared" si="2"/>
        <v>0</v>
      </c>
      <c r="AA12" s="173"/>
      <c r="AB12" s="408">
        <f t="shared" si="2"/>
        <v>0</v>
      </c>
      <c r="AC12" s="173"/>
      <c r="AD12" s="408">
        <f t="shared" si="2"/>
        <v>0</v>
      </c>
      <c r="AE12" s="174"/>
      <c r="AF12" s="408">
        <f t="shared" si="2"/>
        <v>0</v>
      </c>
      <c r="AG12" s="174"/>
      <c r="AH12" s="408">
        <f t="shared" si="2"/>
        <v>0</v>
      </c>
      <c r="AI12" s="174"/>
      <c r="AJ12" s="408">
        <f t="shared" si="3"/>
        <v>0</v>
      </c>
      <c r="AK12" s="174"/>
      <c r="AL12" s="408">
        <f t="shared" si="3"/>
        <v>0</v>
      </c>
      <c r="AM12" s="174"/>
      <c r="AN12" s="408">
        <f t="shared" si="3"/>
        <v>0</v>
      </c>
      <c r="AO12" s="174"/>
      <c r="AP12" s="408">
        <f t="shared" si="3"/>
        <v>0</v>
      </c>
      <c r="AQ12" s="174"/>
      <c r="AR12" s="408">
        <f t="shared" si="4"/>
        <v>0</v>
      </c>
      <c r="AS12" s="304"/>
      <c r="AT12" s="408">
        <f t="shared" si="4"/>
        <v>0</v>
      </c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</row>
    <row r="13" spans="1:149" s="61" customFormat="1" ht="36" customHeight="1" x14ac:dyDescent="0.25">
      <c r="A13" s="813" t="s">
        <v>19</v>
      </c>
      <c r="B13" s="813"/>
      <c r="C13" s="171"/>
      <c r="D13" s="408">
        <f t="shared" si="0"/>
        <v>0</v>
      </c>
      <c r="E13" s="171"/>
      <c r="F13" s="408">
        <f t="shared" si="0"/>
        <v>0</v>
      </c>
      <c r="G13" s="171"/>
      <c r="H13" s="408">
        <f t="shared" si="0"/>
        <v>0</v>
      </c>
      <c r="I13" s="171"/>
      <c r="J13" s="408">
        <f t="shared" si="0"/>
        <v>0</v>
      </c>
      <c r="K13" s="171"/>
      <c r="L13" s="408">
        <f t="shared" si="0"/>
        <v>0</v>
      </c>
      <c r="M13" s="171"/>
      <c r="N13" s="408">
        <f t="shared" si="0"/>
        <v>0</v>
      </c>
      <c r="O13" s="171"/>
      <c r="P13" s="408">
        <f t="shared" si="0"/>
        <v>0</v>
      </c>
      <c r="Q13" s="173"/>
      <c r="R13" s="408">
        <f t="shared" si="0"/>
        <v>0</v>
      </c>
      <c r="S13" s="173"/>
      <c r="T13" s="408">
        <f t="shared" si="1"/>
        <v>0</v>
      </c>
      <c r="U13" s="173"/>
      <c r="V13" s="408">
        <f t="shared" si="1"/>
        <v>0</v>
      </c>
      <c r="W13" s="173"/>
      <c r="X13" s="408">
        <f t="shared" si="1"/>
        <v>0</v>
      </c>
      <c r="Y13" s="173"/>
      <c r="Z13" s="408">
        <f t="shared" si="2"/>
        <v>0</v>
      </c>
      <c r="AA13" s="173"/>
      <c r="AB13" s="408">
        <f t="shared" si="2"/>
        <v>0</v>
      </c>
      <c r="AC13" s="173"/>
      <c r="AD13" s="408">
        <f t="shared" si="2"/>
        <v>0</v>
      </c>
      <c r="AE13" s="174"/>
      <c r="AF13" s="408">
        <f t="shared" si="2"/>
        <v>0</v>
      </c>
      <c r="AG13" s="174"/>
      <c r="AH13" s="408">
        <f t="shared" si="2"/>
        <v>0</v>
      </c>
      <c r="AI13" s="174"/>
      <c r="AJ13" s="408">
        <f t="shared" si="3"/>
        <v>0</v>
      </c>
      <c r="AK13" s="174"/>
      <c r="AL13" s="408">
        <f t="shared" si="3"/>
        <v>0</v>
      </c>
      <c r="AM13" s="174"/>
      <c r="AN13" s="408">
        <f t="shared" si="3"/>
        <v>0</v>
      </c>
      <c r="AO13" s="174"/>
      <c r="AP13" s="408">
        <f t="shared" si="3"/>
        <v>0</v>
      </c>
      <c r="AQ13" s="174"/>
      <c r="AR13" s="408">
        <f t="shared" si="4"/>
        <v>0</v>
      </c>
      <c r="AS13" s="304"/>
      <c r="AT13" s="408">
        <f t="shared" si="4"/>
        <v>0</v>
      </c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</row>
    <row r="14" spans="1:149" s="61" customFormat="1" ht="36" customHeight="1" x14ac:dyDescent="0.3">
      <c r="A14" s="844" t="s">
        <v>152</v>
      </c>
      <c r="B14" s="845"/>
      <c r="C14" s="171"/>
      <c r="D14" s="408">
        <f>C14</f>
        <v>0</v>
      </c>
      <c r="E14" s="171"/>
      <c r="F14" s="408">
        <f>E14</f>
        <v>0</v>
      </c>
      <c r="G14" s="171"/>
      <c r="H14" s="408">
        <f>G14</f>
        <v>0</v>
      </c>
      <c r="I14" s="171"/>
      <c r="J14" s="408">
        <f>I14</f>
        <v>0</v>
      </c>
      <c r="K14" s="171"/>
      <c r="L14" s="408">
        <f>K14</f>
        <v>0</v>
      </c>
      <c r="M14" s="171"/>
      <c r="N14" s="408">
        <f>M14</f>
        <v>0</v>
      </c>
      <c r="O14" s="171"/>
      <c r="P14" s="408">
        <f>O14</f>
        <v>0</v>
      </c>
      <c r="Q14" s="173"/>
      <c r="R14" s="408">
        <f>Q14</f>
        <v>0</v>
      </c>
      <c r="S14" s="173"/>
      <c r="T14" s="408">
        <f>S14</f>
        <v>0</v>
      </c>
      <c r="U14" s="173"/>
      <c r="V14" s="408">
        <f>U14</f>
        <v>0</v>
      </c>
      <c r="W14" s="173"/>
      <c r="X14" s="408">
        <f>W14</f>
        <v>0</v>
      </c>
      <c r="Y14" s="173"/>
      <c r="Z14" s="408">
        <f>Y14</f>
        <v>0</v>
      </c>
      <c r="AA14" s="173"/>
      <c r="AB14" s="408">
        <f>AA14</f>
        <v>0</v>
      </c>
      <c r="AC14" s="173"/>
      <c r="AD14" s="408">
        <f>AC14</f>
        <v>0</v>
      </c>
      <c r="AE14" s="174"/>
      <c r="AF14" s="408">
        <f>AE14</f>
        <v>0</v>
      </c>
      <c r="AG14" s="174"/>
      <c r="AH14" s="408">
        <f t="shared" si="3"/>
        <v>0</v>
      </c>
      <c r="AI14" s="174"/>
      <c r="AJ14" s="408">
        <f t="shared" si="3"/>
        <v>0</v>
      </c>
      <c r="AK14" s="174"/>
      <c r="AL14" s="408">
        <f t="shared" si="3"/>
        <v>0</v>
      </c>
      <c r="AM14" s="174"/>
      <c r="AN14" s="408">
        <f t="shared" si="3"/>
        <v>0</v>
      </c>
      <c r="AO14" s="174"/>
      <c r="AP14" s="408">
        <f t="shared" si="3"/>
        <v>0</v>
      </c>
      <c r="AQ14" s="174"/>
      <c r="AR14" s="408">
        <f t="shared" si="4"/>
        <v>0</v>
      </c>
      <c r="AS14" s="304"/>
      <c r="AT14" s="408">
        <f t="shared" si="4"/>
        <v>0</v>
      </c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</row>
    <row r="15" spans="1:149" s="61" customFormat="1" ht="42" customHeight="1" x14ac:dyDescent="0.3">
      <c r="A15" s="894" t="s">
        <v>170</v>
      </c>
      <c r="B15" s="895"/>
      <c r="C15" s="486"/>
      <c r="D15" s="406">
        <f t="shared" ref="D15:AT15" si="5">C15*24</f>
        <v>0</v>
      </c>
      <c r="E15" s="486"/>
      <c r="F15" s="406">
        <f>E15*24</f>
        <v>0</v>
      </c>
      <c r="G15" s="486"/>
      <c r="H15" s="406">
        <f t="shared" si="5"/>
        <v>0</v>
      </c>
      <c r="I15" s="486"/>
      <c r="J15" s="406">
        <f t="shared" si="5"/>
        <v>0</v>
      </c>
      <c r="K15" s="486"/>
      <c r="L15" s="406">
        <f t="shared" si="5"/>
        <v>0</v>
      </c>
      <c r="M15" s="486"/>
      <c r="N15" s="406">
        <f t="shared" si="5"/>
        <v>0</v>
      </c>
      <c r="O15" s="486"/>
      <c r="P15" s="406">
        <f t="shared" si="5"/>
        <v>0</v>
      </c>
      <c r="Q15" s="486"/>
      <c r="R15" s="406">
        <f t="shared" si="5"/>
        <v>0</v>
      </c>
      <c r="S15" s="486"/>
      <c r="T15" s="406">
        <f t="shared" si="5"/>
        <v>0</v>
      </c>
      <c r="U15" s="486"/>
      <c r="V15" s="406">
        <f t="shared" si="5"/>
        <v>0</v>
      </c>
      <c r="W15" s="486"/>
      <c r="X15" s="406">
        <f t="shared" si="5"/>
        <v>0</v>
      </c>
      <c r="Y15" s="486"/>
      <c r="Z15" s="406">
        <f t="shared" si="5"/>
        <v>0</v>
      </c>
      <c r="AA15" s="486"/>
      <c r="AB15" s="406">
        <f t="shared" si="5"/>
        <v>0</v>
      </c>
      <c r="AC15" s="486"/>
      <c r="AD15" s="406">
        <f t="shared" si="5"/>
        <v>0</v>
      </c>
      <c r="AE15" s="486"/>
      <c r="AF15" s="406">
        <f t="shared" si="5"/>
        <v>0</v>
      </c>
      <c r="AG15" s="486"/>
      <c r="AH15" s="406">
        <f t="shared" si="5"/>
        <v>0</v>
      </c>
      <c r="AI15" s="486"/>
      <c r="AJ15" s="406">
        <f t="shared" si="5"/>
        <v>0</v>
      </c>
      <c r="AK15" s="486"/>
      <c r="AL15" s="406">
        <f t="shared" si="5"/>
        <v>0</v>
      </c>
      <c r="AM15" s="486"/>
      <c r="AN15" s="406">
        <f t="shared" si="5"/>
        <v>0</v>
      </c>
      <c r="AO15" s="486"/>
      <c r="AP15" s="406">
        <f t="shared" si="5"/>
        <v>0</v>
      </c>
      <c r="AQ15" s="486"/>
      <c r="AR15" s="406">
        <f t="shared" si="5"/>
        <v>0</v>
      </c>
      <c r="AS15" s="486"/>
      <c r="AT15" s="406">
        <f t="shared" si="5"/>
        <v>0</v>
      </c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</row>
    <row r="16" spans="1:149" s="377" customFormat="1" ht="36" customHeight="1" thickBot="1" x14ac:dyDescent="0.35">
      <c r="A16" s="892"/>
      <c r="B16" s="893"/>
      <c r="C16" s="708" t="str">
        <f>TEXT(C17/24,"h:mm")</f>
        <v>0:00</v>
      </c>
      <c r="D16" s="606"/>
      <c r="E16" s="708" t="str">
        <f>TEXT(E17/24,"h:mm")</f>
        <v>0:00</v>
      </c>
      <c r="F16" s="606"/>
      <c r="G16" s="708" t="str">
        <f>TEXT(G17/24,"h:mm")</f>
        <v>0:00</v>
      </c>
      <c r="H16" s="606"/>
      <c r="I16" s="708" t="str">
        <f>TEXT(I17/24,"h:mm")</f>
        <v>0:00</v>
      </c>
      <c r="J16" s="606"/>
      <c r="K16" s="708" t="str">
        <f>TEXT(K17/24,"h:mm")</f>
        <v>0:00</v>
      </c>
      <c r="L16" s="606"/>
      <c r="M16" s="708" t="str">
        <f>TEXT(M17/24,"h:mm")</f>
        <v>0:00</v>
      </c>
      <c r="N16" s="606"/>
      <c r="O16" s="708" t="str">
        <f>TEXT(O17/24,"h:mm")</f>
        <v>0:00</v>
      </c>
      <c r="P16" s="606"/>
      <c r="Q16" s="708" t="str">
        <f>TEXT(Q17/24,"h:mm")</f>
        <v>0:00</v>
      </c>
      <c r="R16" s="606"/>
      <c r="S16" s="708" t="str">
        <f>TEXT(S17/24,"h:mm")</f>
        <v>0:00</v>
      </c>
      <c r="T16" s="606"/>
      <c r="U16" s="708" t="str">
        <f>TEXT(U17/24,"h:mm")</f>
        <v>0:00</v>
      </c>
      <c r="V16" s="606"/>
      <c r="W16" s="708" t="str">
        <f>TEXT(W17/24,"h:mm")</f>
        <v>0:00</v>
      </c>
      <c r="X16" s="606"/>
      <c r="Y16" s="708" t="str">
        <f>TEXT(Y17/24,"h:mm")</f>
        <v>0:00</v>
      </c>
      <c r="Z16" s="606"/>
      <c r="AA16" s="708" t="str">
        <f>TEXT(AA17/24,"h:mm")</f>
        <v>0:00</v>
      </c>
      <c r="AB16" s="606"/>
      <c r="AC16" s="708" t="str">
        <f>TEXT(AC17/24,"h:mm")</f>
        <v>0:00</v>
      </c>
      <c r="AD16" s="606"/>
      <c r="AE16" s="708" t="str">
        <f>TEXT(AE17/24,"h:mm")</f>
        <v>0:00</v>
      </c>
      <c r="AF16" s="606"/>
      <c r="AG16" s="708" t="str">
        <f>TEXT(AG17/24,"h:mm")</f>
        <v>0:00</v>
      </c>
      <c r="AH16" s="606"/>
      <c r="AI16" s="708" t="str">
        <f>TEXT(AI17/24,"h:mm")</f>
        <v>0:00</v>
      </c>
      <c r="AJ16" s="606"/>
      <c r="AK16" s="708" t="str">
        <f>TEXT(AK17/24,"h:mm")</f>
        <v>0:00</v>
      </c>
      <c r="AL16" s="606"/>
      <c r="AM16" s="708" t="str">
        <f>TEXT(AM17/24,"h:mm")</f>
        <v>0:00</v>
      </c>
      <c r="AN16" s="606"/>
      <c r="AO16" s="708" t="str">
        <f>TEXT(AO17/24,"h:mm")</f>
        <v>0:00</v>
      </c>
      <c r="AP16" s="606"/>
      <c r="AQ16" s="708" t="str">
        <f>TEXT(AQ17/24,"h:mm")</f>
        <v>0:00</v>
      </c>
      <c r="AR16" s="606"/>
      <c r="AS16" s="708" t="str">
        <f>TEXT(AS17/24,"h:mm")</f>
        <v>0:00</v>
      </c>
      <c r="AT16" s="606"/>
      <c r="AU16" s="376"/>
      <c r="AV16" s="376"/>
      <c r="AW16" s="376"/>
      <c r="AX16" s="376"/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6"/>
      <c r="BJ16" s="376"/>
      <c r="BK16" s="376"/>
      <c r="BL16" s="376"/>
      <c r="BM16" s="376"/>
      <c r="BN16" s="376"/>
      <c r="BO16" s="376"/>
      <c r="BP16" s="376"/>
      <c r="BQ16" s="376"/>
      <c r="BR16" s="376"/>
      <c r="BS16" s="376"/>
      <c r="BT16" s="376"/>
      <c r="BU16" s="376"/>
      <c r="BV16" s="376"/>
      <c r="BW16" s="376"/>
      <c r="BX16" s="376"/>
      <c r="BY16" s="376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76"/>
      <c r="CT16" s="376"/>
      <c r="CU16" s="376"/>
      <c r="CV16" s="376"/>
      <c r="CW16" s="376"/>
      <c r="CX16" s="376"/>
      <c r="CY16" s="376"/>
      <c r="CZ16" s="376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76"/>
      <c r="EI16" s="376"/>
      <c r="EJ16" s="376"/>
      <c r="EK16" s="376"/>
      <c r="EL16" s="376"/>
      <c r="EM16" s="376"/>
      <c r="EN16" s="376"/>
      <c r="EO16" s="376"/>
      <c r="EP16" s="376"/>
      <c r="EQ16" s="376"/>
      <c r="ER16" s="376"/>
      <c r="ES16" s="376"/>
    </row>
    <row r="17" spans="1:149" s="267" customFormat="1" ht="36" hidden="1" customHeight="1" x14ac:dyDescent="0.25">
      <c r="A17" s="814" t="s">
        <v>24</v>
      </c>
      <c r="B17" s="814"/>
      <c r="C17" s="422">
        <f>IF(D17&lt;0,D17+24,D17)</f>
        <v>0</v>
      </c>
      <c r="D17" s="406">
        <f>(ROUND(D14*24/0.25,0)*0.25)-(ROUND(D7*24/0.25,0)*0.25)-(IF(D9=MAX(D9:D14),0,ROUND((D10-D9)*24/0.25,0)*0.25))-(IF(D11=MAX(D9:D14),0,ROUND((D12-D11)*24/0.25,0)*0.25))-D15</f>
        <v>0</v>
      </c>
      <c r="E17" s="422">
        <f>IF(F17&lt;0,F17+24,F17)</f>
        <v>0</v>
      </c>
      <c r="F17" s="406">
        <f>(ROUND(F14*24/0.25,0)*0.25)-(ROUND(F7*24/0.25,0)*0.25)-(IF(F9=MAX(F9:F14),0,ROUND((F10-F9)*24/0.25,0)*0.25))-(IF(F11=MAX(F9:F14),0,ROUND((F12-F11)*24/0.25,0)*0.25))-F15</f>
        <v>0</v>
      </c>
      <c r="G17" s="422">
        <f>IF(H17&lt;0,H17+24,H17)</f>
        <v>0</v>
      </c>
      <c r="H17" s="406">
        <f>(ROUND(H14*24/0.25,0)*0.25)-(ROUND(H7*24/0.25,0)*0.25)-(IF(H9=MAX(H9:H14),0,ROUND((H10-H9)*24/0.25,0)*0.25))-(IF(H11=MAX(H9:H14),0,ROUND((H12-H11)*24/0.25,0)*0.25))-H15</f>
        <v>0</v>
      </c>
      <c r="I17" s="422">
        <f>IF(J17&lt;0,J17+24,J17)</f>
        <v>0</v>
      </c>
      <c r="J17" s="406">
        <f>(ROUND(J14*24/0.25,0)*0.25)-(ROUND(J7*24/0.25,0)*0.25)-(IF(J9=MAX(J9:J14),0,ROUND((J10-J9)*24/0.25,0)*0.25))-(IF(J11=MAX(J9:J14),0,ROUND((J12-J11)*24/0.25,0)*0.25))-J15</f>
        <v>0</v>
      </c>
      <c r="K17" s="422">
        <f>IF(L17&lt;0,L17+24,L17)</f>
        <v>0</v>
      </c>
      <c r="L17" s="406">
        <f>(ROUND(L14*24/0.25,0)*0.25)-(ROUND(L7*24/0.25,0)*0.25)-(IF(L9=MAX(L9:L14),0,ROUND((L10-L9)*24/0.25,0)*0.25))-(IF(L11=MAX(L9:L14),0,ROUND((L12-L11)*24/0.25,0)*0.25))-L15</f>
        <v>0</v>
      </c>
      <c r="M17" s="422">
        <f>IF(N17&lt;0,N17+24,N17)</f>
        <v>0</v>
      </c>
      <c r="N17" s="406">
        <f>(ROUND(N14*24/0.25,0)*0.25)-(ROUND(N7*24/0.25,0)*0.25)-(IF(N9=MAX(N9:N14),0,ROUND((N10-N9)*24/0.25,0)*0.25))-(IF(N11=MAX(N9:N14),0,ROUND((N12-N11)*24/0.25,0)*0.25))-N15</f>
        <v>0</v>
      </c>
      <c r="O17" s="422">
        <f>IF(P17&lt;0,P17+24,P17)</f>
        <v>0</v>
      </c>
      <c r="P17" s="406">
        <f>(ROUND(P14*24/0.25,0)*0.25)-(ROUND(P7*24/0.25,0)*0.25)-(IF(P9=MAX(P9:P14),0,ROUND((P10-P9)*24/0.25,0)*0.25))-(IF(P11=MAX(P9:P14),0,ROUND((P12-P11)*24/0.25,0)*0.25))-P15</f>
        <v>0</v>
      </c>
      <c r="Q17" s="422">
        <f>IF(R17&lt;0,R17+24,R17)</f>
        <v>0</v>
      </c>
      <c r="R17" s="406">
        <f>(ROUND(R14*24/0.25,0)*0.25)-(ROUND(R7*24/0.25,0)*0.25)-(IF(R9=MAX(R9:R14),0,ROUND((R10-R9)*24/0.25,0)*0.25))-(IF(R11=MAX(R9:R14),0,ROUND((R12-R11)*24/0.25,0)*0.25))-R15</f>
        <v>0</v>
      </c>
      <c r="S17" s="422">
        <f>IF(T17&lt;0,T17+24,T17)</f>
        <v>0</v>
      </c>
      <c r="T17" s="406">
        <f>(ROUND(T14*24/0.25,0)*0.25)-(ROUND(T7*24/0.25,0)*0.25)-(IF(T9=MAX(T9:T14),0,ROUND((T10-T9)*24/0.25,0)*0.25))-(IF(T11=MAX(T9:T14),0,ROUND((T12-T11)*24/0.25,0)*0.25))-T15</f>
        <v>0</v>
      </c>
      <c r="U17" s="422">
        <f>IF(V17&lt;0,V17+24,V17)</f>
        <v>0</v>
      </c>
      <c r="V17" s="406">
        <f>(ROUND(V14*24/0.25,0)*0.25)-(ROUND(V7*24/0.25,0)*0.25)-(IF(V9=MAX(V9:V14),0,ROUND((V10-V9)*24/0.25,0)*0.25))-(IF(V11=MAX(V9:V14),0,ROUND((V12-V11)*24/0.25,0)*0.25))-V15</f>
        <v>0</v>
      </c>
      <c r="W17" s="422">
        <f>IF(X17&lt;0,X17+24,X17)</f>
        <v>0</v>
      </c>
      <c r="X17" s="406">
        <f>(ROUND(X14*24/0.25,0)*0.25)-(ROUND(X7*24/0.25,0)*0.25)-(IF(X9=MAX(X9:X14),0,ROUND((X10-X9)*24/0.25,0)*0.25))-(IF(X11=MAX(X9:X14),0,ROUND((X12-X11)*24/0.25,0)*0.25))-X15</f>
        <v>0</v>
      </c>
      <c r="Y17" s="422">
        <f>IF(Z17&lt;0,Z17+24,Z17)</f>
        <v>0</v>
      </c>
      <c r="Z17" s="406">
        <f>(ROUND(Z14*24/0.25,0)*0.25)-(ROUND(Z7*24/0.25,0)*0.25)-(IF(Z9=MAX(Z9:Z14),0,ROUND((Z10-Z9)*24/0.25,0)*0.25))-(IF(Z11=MAX(Z9:Z14),0,ROUND((Z12-Z11)*24/0.25,0)*0.25))-Z15</f>
        <v>0</v>
      </c>
      <c r="AA17" s="422">
        <f>IF(AB17&lt;0,AB17+24,AB17)</f>
        <v>0</v>
      </c>
      <c r="AB17" s="406">
        <f>(ROUND(AB14*24/0.25,0)*0.25)-(ROUND(AB7*24/0.25,0)*0.25)-(IF(AB9=MAX(AB9:AB14),0,ROUND((AB10-AB9)*24/0.25,0)*0.25))-(IF(AB11=MAX(AB9:AB14),0,ROUND((AB12-AB11)*24/0.25,0)*0.25))-AB15</f>
        <v>0</v>
      </c>
      <c r="AC17" s="422">
        <f>IF(AD17&lt;0,AD17+24,AD17)</f>
        <v>0</v>
      </c>
      <c r="AD17" s="406">
        <f>(ROUND(AD14*24/0.25,0)*0.25)-(ROUND(AD7*24/0.25,0)*0.25)-(IF(AD9=MAX(AD9:AD14),0,ROUND((AD10-AD9)*24/0.25,0)*0.25))-(IF(AD11=MAX(AD9:AD14),0,ROUND((AD12-AD11)*24/0.25,0)*0.25))-AD15</f>
        <v>0</v>
      </c>
      <c r="AE17" s="422">
        <f>IF(AF17&lt;0,AF17+24,AF17)</f>
        <v>0</v>
      </c>
      <c r="AF17" s="406">
        <f>(ROUND(AF14*24/0.25,0)*0.25)-(ROUND(AF7*24/0.25,0)*0.25)-(IF(AF9=MAX(AF9:AF14),0,ROUND((AF10-AF9)*24/0.25,0)*0.25))-(IF(AF11=MAX(AF9:AF14),0,ROUND((AF12-AF11)*24/0.25,0)*0.25))-AF15</f>
        <v>0</v>
      </c>
      <c r="AG17" s="422">
        <f>IF(AH17&lt;0,AH17+24,AH17)</f>
        <v>0</v>
      </c>
      <c r="AH17" s="406">
        <f>(ROUND(AH14*24/0.25,0)*0.25)-(ROUND(AH7*24/0.25,0)*0.25)-(IF(AH9=MAX(AH9:AH14),0,ROUND((AH10-AH9)*24/0.25,0)*0.25))-(IF(AH11=MAX(AH9:AH14),0,ROUND((AH12-AH11)*24/0.25,0)*0.25))-AH15</f>
        <v>0</v>
      </c>
      <c r="AI17" s="422">
        <f>IF(AJ17&lt;0,AJ17+24,AJ17)</f>
        <v>0</v>
      </c>
      <c r="AJ17" s="406">
        <f>(ROUND(AJ14*24/0.25,0)*0.25)-(ROUND(AJ7*24/0.25,0)*0.25)-(IF(AJ9=MAX(AJ9:AJ14),0,ROUND((AJ10-AJ9)*24/0.25,0)*0.25))-(IF(AJ11=MAX(AJ9:AJ14),0,ROUND((AJ12-AJ11)*24/0.25,0)*0.25))-AJ15</f>
        <v>0</v>
      </c>
      <c r="AK17" s="422">
        <f>IF(AL17&lt;0,AL17+24,AL17)</f>
        <v>0</v>
      </c>
      <c r="AL17" s="406">
        <f>(ROUND(AL14*24/0.25,0)*0.25)-(ROUND(AL7*24/0.25,0)*0.25)-(IF(AL9=MAX(AL9:AL14),0,ROUND((AL10-AL9)*24/0.25,0)*0.25))-(IF(AL11=MAX(AL9:AL14),0,ROUND((AL12-AL11)*24/0.25,0)*0.25))-AL15</f>
        <v>0</v>
      </c>
      <c r="AM17" s="422">
        <f>IF(AN17&lt;0,AN17+24,AN17)</f>
        <v>0</v>
      </c>
      <c r="AN17" s="406">
        <f>(ROUND(AN14*24/0.25,0)*0.25)-(ROUND(AN7*24/0.25,0)*0.25)-(IF(AN9=MAX(AN9:AN14),0,ROUND((AN10-AN9)*24/0.25,0)*0.25))-(IF(AN11=MAX(AN9:AN14),0,ROUND((AN12-AN11)*24/0.25,0)*0.25))-AN15</f>
        <v>0</v>
      </c>
      <c r="AO17" s="422">
        <f>IF(AP17&lt;0,AP17+24,AP17)</f>
        <v>0</v>
      </c>
      <c r="AP17" s="406">
        <f>(ROUND(AP14*24/0.25,0)*0.25)-(ROUND(AP7*24/0.25,0)*0.25)-(IF(AP9=MAX(AP9:AP14),0,ROUND((AP10-AP9)*24/0.25,0)*0.25))-(IF(AP11=MAX(AP9:AP14),0,ROUND((AP12-AP11)*24/0.25,0)*0.25))-AP15</f>
        <v>0</v>
      </c>
      <c r="AQ17" s="422">
        <f>IF(AR17&lt;0,AR17+24,AR17)</f>
        <v>0</v>
      </c>
      <c r="AR17" s="406">
        <f>(ROUND(AR14*24/0.25,0)*0.25)-(ROUND(AR7*24/0.25,0)*0.25)-(IF(AR9=MAX(AR9:AR14),0,ROUND((AR10-AR9)*24/0.25,0)*0.25))-(IF(AR11=MAX(AR9:AR14),0,ROUND((AR12-AR11)*24/0.25,0)*0.25))-AR15</f>
        <v>0</v>
      </c>
      <c r="AS17" s="422">
        <f>IF(AT17&lt;0,AT17+24,AT17)</f>
        <v>0</v>
      </c>
      <c r="AT17" s="406">
        <f>(ROUND(AT14*24/0.25,0)*0.25)-(ROUND(AT7*24/0.25,0)*0.25)-(IF(AT9=MAX(AT9:AT14),0,ROUND((AT10-AT9)*24/0.25,0)*0.25))-(IF(AT11=MAX(AT9:AT14),0,ROUND((AT12-AT11)*24/0.25,0)*0.25))-AT15</f>
        <v>0</v>
      </c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1"/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281"/>
      <c r="CL17" s="281"/>
      <c r="CM17" s="281"/>
      <c r="CN17" s="281"/>
      <c r="CO17" s="281"/>
      <c r="CP17" s="281"/>
      <c r="CQ17" s="281"/>
      <c r="CR17" s="281"/>
      <c r="CS17" s="281"/>
      <c r="CT17" s="281"/>
      <c r="CU17" s="281"/>
      <c r="CV17" s="281"/>
      <c r="CW17" s="281"/>
      <c r="CX17" s="281"/>
      <c r="CY17" s="281"/>
      <c r="CZ17" s="281"/>
      <c r="DA17" s="281"/>
      <c r="DB17" s="281"/>
      <c r="DC17" s="281"/>
      <c r="DD17" s="281"/>
      <c r="DE17" s="281"/>
      <c r="DF17" s="281"/>
      <c r="DG17" s="281"/>
      <c r="DH17" s="281"/>
      <c r="DI17" s="281"/>
      <c r="DJ17" s="281"/>
      <c r="DK17" s="281"/>
      <c r="DL17" s="281"/>
      <c r="DM17" s="281"/>
      <c r="DN17" s="281"/>
      <c r="DO17" s="281"/>
      <c r="DP17" s="281"/>
      <c r="DQ17" s="281"/>
      <c r="DR17" s="281"/>
      <c r="DS17" s="281"/>
      <c r="DT17" s="281"/>
      <c r="DU17" s="281"/>
      <c r="DV17" s="281"/>
      <c r="DW17" s="281"/>
      <c r="DX17" s="281"/>
      <c r="DY17" s="281"/>
      <c r="DZ17" s="281"/>
      <c r="EA17" s="281"/>
      <c r="EB17" s="281"/>
      <c r="EC17" s="281"/>
      <c r="ED17" s="281"/>
      <c r="EE17" s="281"/>
      <c r="EF17" s="281"/>
      <c r="EG17" s="281"/>
      <c r="EH17" s="281"/>
      <c r="EI17" s="281"/>
      <c r="EJ17" s="281"/>
      <c r="EK17" s="281"/>
      <c r="EL17" s="281"/>
      <c r="EM17" s="281"/>
      <c r="EN17" s="281"/>
      <c r="EO17" s="281"/>
      <c r="EP17" s="281"/>
      <c r="EQ17" s="281"/>
      <c r="ER17" s="281"/>
      <c r="ES17" s="281"/>
    </row>
    <row r="18" spans="1:149" s="267" customFormat="1" ht="36" hidden="1" customHeight="1" x14ac:dyDescent="0.25">
      <c r="A18" s="609"/>
      <c r="B18" s="610"/>
      <c r="C18" s="422"/>
      <c r="D18" s="406"/>
      <c r="E18" s="422"/>
      <c r="F18" s="406"/>
      <c r="G18" s="422"/>
      <c r="H18" s="406"/>
      <c r="I18" s="422"/>
      <c r="J18" s="406"/>
      <c r="K18" s="422"/>
      <c r="L18" s="406"/>
      <c r="M18" s="422"/>
      <c r="N18" s="406"/>
      <c r="O18" s="422"/>
      <c r="P18" s="406"/>
      <c r="Q18" s="422"/>
      <c r="R18" s="406"/>
      <c r="S18" s="422"/>
      <c r="T18" s="406"/>
      <c r="U18" s="422"/>
      <c r="V18" s="406"/>
      <c r="W18" s="422"/>
      <c r="X18" s="406"/>
      <c r="Y18" s="422"/>
      <c r="Z18" s="406"/>
      <c r="AA18" s="422"/>
      <c r="AB18" s="406"/>
      <c r="AC18" s="422"/>
      <c r="AD18" s="406"/>
      <c r="AE18" s="422"/>
      <c r="AF18" s="406"/>
      <c r="AG18" s="422"/>
      <c r="AH18" s="406"/>
      <c r="AI18" s="422"/>
      <c r="AJ18" s="406"/>
      <c r="AK18" s="422"/>
      <c r="AL18" s="406"/>
      <c r="AM18" s="422"/>
      <c r="AN18" s="406"/>
      <c r="AO18" s="422"/>
      <c r="AP18" s="406"/>
      <c r="AQ18" s="422"/>
      <c r="AR18" s="406"/>
      <c r="AS18" s="422"/>
      <c r="AT18" s="406"/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281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1"/>
      <c r="BS18" s="281"/>
      <c r="BT18" s="281"/>
      <c r="BU18" s="281"/>
      <c r="BV18" s="281"/>
      <c r="BW18" s="281"/>
      <c r="BX18" s="281"/>
      <c r="BY18" s="281"/>
      <c r="BZ18" s="281"/>
      <c r="CA18" s="281"/>
      <c r="CB18" s="281"/>
      <c r="CC18" s="281"/>
      <c r="CD18" s="281"/>
      <c r="CE18" s="281"/>
      <c r="CF18" s="281"/>
      <c r="CG18" s="281"/>
      <c r="CH18" s="281"/>
      <c r="CI18" s="281"/>
      <c r="CJ18" s="281"/>
      <c r="CK18" s="281"/>
      <c r="CL18" s="281"/>
      <c r="CM18" s="281"/>
      <c r="CN18" s="281"/>
      <c r="CO18" s="281"/>
      <c r="CP18" s="281"/>
      <c r="CQ18" s="281"/>
      <c r="CR18" s="281"/>
      <c r="CS18" s="281"/>
      <c r="CT18" s="281"/>
      <c r="CU18" s="281"/>
      <c r="CV18" s="281"/>
      <c r="CW18" s="281"/>
      <c r="CX18" s="281"/>
      <c r="CY18" s="281"/>
      <c r="CZ18" s="281"/>
      <c r="DA18" s="281"/>
      <c r="DB18" s="281"/>
      <c r="DC18" s="281"/>
      <c r="DD18" s="281"/>
      <c r="DE18" s="281"/>
      <c r="DF18" s="281"/>
      <c r="DG18" s="281"/>
      <c r="DH18" s="281"/>
      <c r="DI18" s="281"/>
      <c r="DJ18" s="281"/>
      <c r="DK18" s="281"/>
      <c r="DL18" s="281"/>
      <c r="DM18" s="281"/>
      <c r="DN18" s="281"/>
      <c r="DO18" s="281"/>
      <c r="DP18" s="281"/>
      <c r="DQ18" s="281"/>
      <c r="DR18" s="281"/>
      <c r="DS18" s="281"/>
      <c r="DT18" s="281"/>
      <c r="DU18" s="281"/>
      <c r="DV18" s="281"/>
      <c r="DW18" s="281"/>
      <c r="DX18" s="281"/>
      <c r="DY18" s="281"/>
      <c r="DZ18" s="281"/>
      <c r="EA18" s="281"/>
      <c r="EB18" s="281"/>
      <c r="EC18" s="281"/>
      <c r="ED18" s="281"/>
      <c r="EE18" s="281"/>
      <c r="EF18" s="281"/>
      <c r="EG18" s="281"/>
      <c r="EH18" s="281"/>
      <c r="EI18" s="281"/>
      <c r="EJ18" s="281"/>
      <c r="EK18" s="281"/>
      <c r="EL18" s="281"/>
      <c r="EM18" s="281"/>
      <c r="EN18" s="281"/>
      <c r="EO18" s="281"/>
      <c r="EP18" s="281"/>
      <c r="EQ18" s="281"/>
      <c r="ER18" s="281"/>
      <c r="ES18" s="281"/>
    </row>
    <row r="19" spans="1:149" s="272" customFormat="1" ht="32.1" hidden="1" customHeight="1" thickBot="1" x14ac:dyDescent="0.3">
      <c r="A19" s="378"/>
      <c r="B19" s="379"/>
      <c r="C19" s="422"/>
      <c r="D19" s="459"/>
      <c r="E19" s="422"/>
      <c r="F19" s="459"/>
      <c r="G19" s="422"/>
      <c r="H19" s="459"/>
      <c r="I19" s="422"/>
      <c r="J19" s="459"/>
      <c r="K19" s="422"/>
      <c r="L19" s="459"/>
      <c r="M19" s="422"/>
      <c r="N19" s="459"/>
      <c r="O19" s="422"/>
      <c r="P19" s="459"/>
      <c r="Q19" s="422"/>
      <c r="R19" s="459"/>
      <c r="S19" s="422"/>
      <c r="T19" s="459"/>
      <c r="U19" s="422"/>
      <c r="V19" s="459"/>
      <c r="W19" s="422"/>
      <c r="X19" s="459"/>
      <c r="Y19" s="422"/>
      <c r="Z19" s="459"/>
      <c r="AA19" s="422"/>
      <c r="AB19" s="459"/>
      <c r="AC19" s="422"/>
      <c r="AD19" s="459"/>
      <c r="AE19" s="422"/>
      <c r="AF19" s="459"/>
      <c r="AG19" s="422"/>
      <c r="AH19" s="459"/>
      <c r="AI19" s="422"/>
      <c r="AJ19" s="459"/>
      <c r="AK19" s="422"/>
      <c r="AL19" s="459"/>
      <c r="AM19" s="422"/>
      <c r="AN19" s="459"/>
      <c r="AO19" s="422"/>
      <c r="AP19" s="459"/>
      <c r="AQ19" s="422"/>
      <c r="AR19" s="459"/>
      <c r="AS19" s="422"/>
      <c r="AT19" s="459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</row>
    <row r="20" spans="1:149" s="10" customFormat="1" ht="36" customHeight="1" x14ac:dyDescent="0.25">
      <c r="A20" s="815" t="s">
        <v>31</v>
      </c>
      <c r="B20" s="819"/>
      <c r="C20" s="260"/>
      <c r="D20" s="406">
        <f>C20*24</f>
        <v>0</v>
      </c>
      <c r="E20" s="260"/>
      <c r="F20" s="406">
        <f>E20*24</f>
        <v>0</v>
      </c>
      <c r="G20" s="260"/>
      <c r="H20" s="406">
        <f>G20*24</f>
        <v>0</v>
      </c>
      <c r="I20" s="260"/>
      <c r="J20" s="406">
        <f>I20*24</f>
        <v>0</v>
      </c>
      <c r="K20" s="260"/>
      <c r="L20" s="406">
        <f>K20*24</f>
        <v>0</v>
      </c>
      <c r="M20" s="260"/>
      <c r="N20" s="406">
        <f>M20*24</f>
        <v>0</v>
      </c>
      <c r="O20" s="260"/>
      <c r="P20" s="406">
        <f>O20*24</f>
        <v>0</v>
      </c>
      <c r="Q20" s="260"/>
      <c r="R20" s="406">
        <f>Q20*24</f>
        <v>0</v>
      </c>
      <c r="S20" s="260"/>
      <c r="T20" s="406">
        <f>S20*24</f>
        <v>0</v>
      </c>
      <c r="U20" s="260"/>
      <c r="V20" s="406">
        <f>U20*24</f>
        <v>0</v>
      </c>
      <c r="W20" s="260"/>
      <c r="X20" s="406">
        <f>W20*24</f>
        <v>0</v>
      </c>
      <c r="Y20" s="260"/>
      <c r="Z20" s="406">
        <f>Y20*24</f>
        <v>0</v>
      </c>
      <c r="AA20" s="260"/>
      <c r="AB20" s="406">
        <f>AA20*24</f>
        <v>0</v>
      </c>
      <c r="AC20" s="260"/>
      <c r="AD20" s="406">
        <f>AC20*24</f>
        <v>0</v>
      </c>
      <c r="AE20" s="260"/>
      <c r="AF20" s="406">
        <f>AE20*24</f>
        <v>0</v>
      </c>
      <c r="AG20" s="260"/>
      <c r="AH20" s="406">
        <f>AG20*24</f>
        <v>0</v>
      </c>
      <c r="AI20" s="260"/>
      <c r="AJ20" s="406">
        <f>AI20*24</f>
        <v>0</v>
      </c>
      <c r="AK20" s="260"/>
      <c r="AL20" s="406">
        <f>AK20*24</f>
        <v>0</v>
      </c>
      <c r="AM20" s="260"/>
      <c r="AN20" s="406">
        <f>AM20*24</f>
        <v>0</v>
      </c>
      <c r="AO20" s="260"/>
      <c r="AP20" s="406">
        <f>AO20*24</f>
        <v>0</v>
      </c>
      <c r="AQ20" s="260"/>
      <c r="AR20" s="406">
        <f>AQ20*24</f>
        <v>0</v>
      </c>
      <c r="AS20" s="260"/>
      <c r="AT20" s="406">
        <f>AS20*24</f>
        <v>0</v>
      </c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</row>
    <row r="21" spans="1:149" s="10" customFormat="1" ht="36" customHeight="1" x14ac:dyDescent="0.25">
      <c r="A21" s="798" t="s">
        <v>32</v>
      </c>
      <c r="B21" s="799"/>
      <c r="C21" s="260"/>
      <c r="D21" s="406">
        <f>C21*24</f>
        <v>0</v>
      </c>
      <c r="E21" s="260"/>
      <c r="F21" s="406">
        <f t="shared" ref="F21:F23" si="6">E21*24</f>
        <v>0</v>
      </c>
      <c r="G21" s="260"/>
      <c r="H21" s="406">
        <f t="shared" ref="H21:H23" si="7">G21*24</f>
        <v>0</v>
      </c>
      <c r="I21" s="260"/>
      <c r="J21" s="406">
        <f t="shared" ref="J21:J23" si="8">I21*24</f>
        <v>0</v>
      </c>
      <c r="K21" s="260"/>
      <c r="L21" s="406">
        <f t="shared" ref="L21:P23" si="9">K21*24</f>
        <v>0</v>
      </c>
      <c r="M21" s="260"/>
      <c r="N21" s="406">
        <f t="shared" si="9"/>
        <v>0</v>
      </c>
      <c r="O21" s="260"/>
      <c r="P21" s="406">
        <f t="shared" si="9"/>
        <v>0</v>
      </c>
      <c r="Q21" s="260"/>
      <c r="R21" s="406">
        <f t="shared" ref="R21:R23" si="10">Q21*24</f>
        <v>0</v>
      </c>
      <c r="S21" s="260"/>
      <c r="T21" s="406">
        <f t="shared" ref="T21:T23" si="11">S21*24</f>
        <v>0</v>
      </c>
      <c r="U21" s="260"/>
      <c r="V21" s="406">
        <f t="shared" ref="V21:V23" si="12">U21*24</f>
        <v>0</v>
      </c>
      <c r="W21" s="260"/>
      <c r="X21" s="406">
        <f t="shared" ref="X21:X23" si="13">W21*24</f>
        <v>0</v>
      </c>
      <c r="Y21" s="260"/>
      <c r="Z21" s="406">
        <f t="shared" ref="Z21:Z23" si="14">Y21*24</f>
        <v>0</v>
      </c>
      <c r="AA21" s="260"/>
      <c r="AB21" s="406">
        <f t="shared" ref="AB21:AB23" si="15">AA21*24</f>
        <v>0</v>
      </c>
      <c r="AC21" s="260"/>
      <c r="AD21" s="406">
        <f t="shared" ref="AD21:AD23" si="16">AC21*24</f>
        <v>0</v>
      </c>
      <c r="AE21" s="260"/>
      <c r="AF21" s="406">
        <f t="shared" ref="AF21:AH23" si="17">AE21*24</f>
        <v>0</v>
      </c>
      <c r="AG21" s="260"/>
      <c r="AH21" s="406">
        <f t="shared" si="17"/>
        <v>0</v>
      </c>
      <c r="AI21" s="260"/>
      <c r="AJ21" s="406">
        <f t="shared" ref="AJ21:AJ23" si="18">AI21*24</f>
        <v>0</v>
      </c>
      <c r="AK21" s="260"/>
      <c r="AL21" s="406">
        <f t="shared" ref="AL21:AL23" si="19">AK21*24</f>
        <v>0</v>
      </c>
      <c r="AM21" s="260"/>
      <c r="AN21" s="406">
        <f t="shared" ref="AN21:AN23" si="20">AM21*24</f>
        <v>0</v>
      </c>
      <c r="AO21" s="260"/>
      <c r="AP21" s="406">
        <f t="shared" ref="AP21:AP23" si="21">AO21*24</f>
        <v>0</v>
      </c>
      <c r="AQ21" s="260"/>
      <c r="AR21" s="406">
        <f t="shared" ref="AR21:AR22" si="22">AQ21*24</f>
        <v>0</v>
      </c>
      <c r="AS21" s="260"/>
      <c r="AT21" s="406">
        <f t="shared" ref="AT21:AT23" si="23">AS21*24</f>
        <v>0</v>
      </c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</row>
    <row r="22" spans="1:149" s="10" customFormat="1" ht="36" customHeight="1" x14ac:dyDescent="0.25">
      <c r="A22" s="798" t="s">
        <v>33</v>
      </c>
      <c r="B22" s="799"/>
      <c r="C22" s="260"/>
      <c r="D22" s="406">
        <f>C22*24</f>
        <v>0</v>
      </c>
      <c r="E22" s="260"/>
      <c r="F22" s="406">
        <f t="shared" si="6"/>
        <v>0</v>
      </c>
      <c r="G22" s="260"/>
      <c r="H22" s="406">
        <f t="shared" si="7"/>
        <v>0</v>
      </c>
      <c r="I22" s="260"/>
      <c r="J22" s="406">
        <f t="shared" si="8"/>
        <v>0</v>
      </c>
      <c r="K22" s="260"/>
      <c r="L22" s="406">
        <f t="shared" si="9"/>
        <v>0</v>
      </c>
      <c r="M22" s="260"/>
      <c r="N22" s="406">
        <f t="shared" si="9"/>
        <v>0</v>
      </c>
      <c r="O22" s="260"/>
      <c r="P22" s="406">
        <f t="shared" si="9"/>
        <v>0</v>
      </c>
      <c r="Q22" s="260"/>
      <c r="R22" s="406">
        <f t="shared" si="10"/>
        <v>0</v>
      </c>
      <c r="S22" s="260"/>
      <c r="T22" s="406">
        <f t="shared" si="11"/>
        <v>0</v>
      </c>
      <c r="U22" s="260"/>
      <c r="V22" s="406">
        <f t="shared" si="12"/>
        <v>0</v>
      </c>
      <c r="W22" s="260"/>
      <c r="X22" s="406">
        <f t="shared" si="13"/>
        <v>0</v>
      </c>
      <c r="Y22" s="260"/>
      <c r="Z22" s="406">
        <f t="shared" si="14"/>
        <v>0</v>
      </c>
      <c r="AA22" s="260"/>
      <c r="AB22" s="406">
        <f t="shared" si="15"/>
        <v>0</v>
      </c>
      <c r="AC22" s="260"/>
      <c r="AD22" s="406">
        <f t="shared" si="16"/>
        <v>0</v>
      </c>
      <c r="AE22" s="260"/>
      <c r="AF22" s="406">
        <f t="shared" si="17"/>
        <v>0</v>
      </c>
      <c r="AG22" s="260"/>
      <c r="AH22" s="406">
        <f t="shared" si="17"/>
        <v>0</v>
      </c>
      <c r="AI22" s="260"/>
      <c r="AJ22" s="406">
        <f t="shared" si="18"/>
        <v>0</v>
      </c>
      <c r="AK22" s="260"/>
      <c r="AL22" s="406">
        <f t="shared" si="19"/>
        <v>0</v>
      </c>
      <c r="AM22" s="260"/>
      <c r="AN22" s="406">
        <f t="shared" si="20"/>
        <v>0</v>
      </c>
      <c r="AO22" s="260"/>
      <c r="AP22" s="406">
        <f t="shared" si="21"/>
        <v>0</v>
      </c>
      <c r="AQ22" s="260"/>
      <c r="AR22" s="406">
        <f t="shared" si="22"/>
        <v>0</v>
      </c>
      <c r="AS22" s="260"/>
      <c r="AT22" s="406">
        <f t="shared" si="23"/>
        <v>0</v>
      </c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</row>
    <row r="23" spans="1:149" s="10" customFormat="1" ht="36" customHeight="1" x14ac:dyDescent="0.25">
      <c r="A23" s="798" t="s">
        <v>34</v>
      </c>
      <c r="B23" s="799"/>
      <c r="C23" s="260"/>
      <c r="D23" s="406">
        <f t="shared" ref="D23:R34" si="24">C23*24</f>
        <v>0</v>
      </c>
      <c r="E23" s="260"/>
      <c r="F23" s="406">
        <f t="shared" si="6"/>
        <v>0</v>
      </c>
      <c r="G23" s="260"/>
      <c r="H23" s="406">
        <f t="shared" si="7"/>
        <v>0</v>
      </c>
      <c r="I23" s="260"/>
      <c r="J23" s="406">
        <f t="shared" si="8"/>
        <v>0</v>
      </c>
      <c r="K23" s="260"/>
      <c r="L23" s="406">
        <f t="shared" si="9"/>
        <v>0</v>
      </c>
      <c r="M23" s="260"/>
      <c r="N23" s="406">
        <f t="shared" si="9"/>
        <v>0</v>
      </c>
      <c r="O23" s="260"/>
      <c r="P23" s="406">
        <f t="shared" si="9"/>
        <v>0</v>
      </c>
      <c r="Q23" s="260"/>
      <c r="R23" s="406">
        <f t="shared" si="10"/>
        <v>0</v>
      </c>
      <c r="S23" s="260"/>
      <c r="T23" s="406">
        <f t="shared" si="11"/>
        <v>0</v>
      </c>
      <c r="U23" s="260"/>
      <c r="V23" s="406">
        <f t="shared" si="12"/>
        <v>0</v>
      </c>
      <c r="W23" s="260"/>
      <c r="X23" s="406">
        <f t="shared" si="13"/>
        <v>0</v>
      </c>
      <c r="Y23" s="260"/>
      <c r="Z23" s="406">
        <f t="shared" si="14"/>
        <v>0</v>
      </c>
      <c r="AA23" s="260"/>
      <c r="AB23" s="406">
        <f t="shared" si="15"/>
        <v>0</v>
      </c>
      <c r="AC23" s="260"/>
      <c r="AD23" s="406">
        <f t="shared" si="16"/>
        <v>0</v>
      </c>
      <c r="AE23" s="260"/>
      <c r="AF23" s="406">
        <f t="shared" si="17"/>
        <v>0</v>
      </c>
      <c r="AG23" s="260"/>
      <c r="AH23" s="406">
        <f t="shared" si="17"/>
        <v>0</v>
      </c>
      <c r="AI23" s="260"/>
      <c r="AJ23" s="406">
        <f t="shared" si="18"/>
        <v>0</v>
      </c>
      <c r="AK23" s="260"/>
      <c r="AL23" s="406">
        <f t="shared" si="19"/>
        <v>0</v>
      </c>
      <c r="AM23" s="260"/>
      <c r="AN23" s="406">
        <f t="shared" si="20"/>
        <v>0</v>
      </c>
      <c r="AO23" s="260"/>
      <c r="AP23" s="406">
        <f t="shared" si="21"/>
        <v>0</v>
      </c>
      <c r="AQ23" s="260"/>
      <c r="AR23" s="406">
        <f>AQ23*24</f>
        <v>0</v>
      </c>
      <c r="AS23" s="260"/>
      <c r="AT23" s="406">
        <f t="shared" si="23"/>
        <v>0</v>
      </c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</row>
    <row r="24" spans="1:149" s="10" customFormat="1" ht="36" customHeight="1" x14ac:dyDescent="0.3">
      <c r="A24" s="850" t="s">
        <v>153</v>
      </c>
      <c r="B24" s="851"/>
      <c r="C24" s="702" t="str">
        <f>TEXT(D24/24, "h:mm")</f>
        <v>0:00</v>
      </c>
      <c r="D24" s="701">
        <f>D35</f>
        <v>0</v>
      </c>
      <c r="E24" s="702" t="str">
        <f>TEXT(F24/24, "h:mm")</f>
        <v>0:00</v>
      </c>
      <c r="F24" s="701">
        <f>F35</f>
        <v>0</v>
      </c>
      <c r="G24" s="702" t="str">
        <f>TEXT(H24/24, "h:mm")</f>
        <v>0:00</v>
      </c>
      <c r="H24" s="701">
        <f>H35</f>
        <v>0</v>
      </c>
      <c r="I24" s="702" t="str">
        <f>TEXT(J24/24, "h:mm")</f>
        <v>0:00</v>
      </c>
      <c r="J24" s="701">
        <f>J35</f>
        <v>0</v>
      </c>
      <c r="K24" s="702" t="str">
        <f>TEXT(L24/24, "h:mm")</f>
        <v>0:00</v>
      </c>
      <c r="L24" s="701">
        <f>L35</f>
        <v>0</v>
      </c>
      <c r="M24" s="702" t="str">
        <f>TEXT(N24/24, "h:mm")</f>
        <v>0:00</v>
      </c>
      <c r="N24" s="701">
        <f>N35</f>
        <v>0</v>
      </c>
      <c r="O24" s="702" t="str">
        <f>TEXT(P24/24, "h:mm")</f>
        <v>0:00</v>
      </c>
      <c r="P24" s="701">
        <f>P35</f>
        <v>0</v>
      </c>
      <c r="Q24" s="702" t="str">
        <f>TEXT(R24/24, "h:mm")</f>
        <v>0:00</v>
      </c>
      <c r="R24" s="701">
        <f>R35</f>
        <v>0</v>
      </c>
      <c r="S24" s="702" t="str">
        <f>TEXT(T24/24, "h:mm")</f>
        <v>0:00</v>
      </c>
      <c r="T24" s="701">
        <f>T35</f>
        <v>0</v>
      </c>
      <c r="U24" s="702" t="str">
        <f>TEXT(V24/24, "h:mm")</f>
        <v>0:00</v>
      </c>
      <c r="V24" s="701">
        <f>V35</f>
        <v>0</v>
      </c>
      <c r="W24" s="702" t="str">
        <f>TEXT(X24/24, "h:mm")</f>
        <v>0:00</v>
      </c>
      <c r="X24" s="701">
        <f>X35</f>
        <v>0</v>
      </c>
      <c r="Y24" s="702" t="str">
        <f>TEXT(Z24/24, "h:mm")</f>
        <v>0:00</v>
      </c>
      <c r="Z24" s="701">
        <f>Z35</f>
        <v>0</v>
      </c>
      <c r="AA24" s="702" t="str">
        <f>TEXT(AB24/24, "h:mm")</f>
        <v>0:00</v>
      </c>
      <c r="AB24" s="701">
        <f>AB35</f>
        <v>0</v>
      </c>
      <c r="AC24" s="702" t="str">
        <f>TEXT(AD24/24, "h:mm")</f>
        <v>0:00</v>
      </c>
      <c r="AD24" s="701">
        <f>AD35</f>
        <v>0</v>
      </c>
      <c r="AE24" s="702" t="str">
        <f>TEXT(AF24/24, "h:mm")</f>
        <v>0:00</v>
      </c>
      <c r="AF24" s="701">
        <f>AF35</f>
        <v>0</v>
      </c>
      <c r="AG24" s="702" t="str">
        <f>TEXT(AH24/24, "h:mm")</f>
        <v>0:00</v>
      </c>
      <c r="AH24" s="701">
        <f>AH35</f>
        <v>0</v>
      </c>
      <c r="AI24" s="702" t="str">
        <f>TEXT(AJ24/24, "h:mm")</f>
        <v>0:00</v>
      </c>
      <c r="AJ24" s="701">
        <f>AJ35</f>
        <v>0</v>
      </c>
      <c r="AK24" s="702" t="str">
        <f>TEXT(AL24/24, "h:mm")</f>
        <v>0:00</v>
      </c>
      <c r="AL24" s="701">
        <f>AL35</f>
        <v>0</v>
      </c>
      <c r="AM24" s="702" t="str">
        <f>TEXT(AN24/24, "h:mm")</f>
        <v>0:00</v>
      </c>
      <c r="AN24" s="701">
        <f>AN35</f>
        <v>0</v>
      </c>
      <c r="AO24" s="702" t="str">
        <f>TEXT(AP24/24, "h:mm")</f>
        <v>0:00</v>
      </c>
      <c r="AP24" s="701">
        <f>AP35</f>
        <v>0</v>
      </c>
      <c r="AQ24" s="702" t="str">
        <f>TEXT(AR24/24, "h:mm")</f>
        <v>0:00</v>
      </c>
      <c r="AR24" s="701">
        <f>AR35</f>
        <v>0</v>
      </c>
      <c r="AS24" s="702" t="str">
        <f>TEXT(AT24/24, "h:mm")</f>
        <v>0:00</v>
      </c>
      <c r="AT24" s="481">
        <f>AT35</f>
        <v>0</v>
      </c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</row>
    <row r="25" spans="1:149" s="10" customFormat="1" ht="36" customHeight="1" x14ac:dyDescent="0.25">
      <c r="A25" s="798" t="s">
        <v>99</v>
      </c>
      <c r="B25" s="799"/>
      <c r="C25" s="260"/>
      <c r="D25" s="406">
        <f t="shared" si="24"/>
        <v>0</v>
      </c>
      <c r="E25" s="260"/>
      <c r="F25" s="406">
        <f t="shared" si="24"/>
        <v>0</v>
      </c>
      <c r="G25" s="260"/>
      <c r="H25" s="406">
        <f t="shared" si="24"/>
        <v>0</v>
      </c>
      <c r="I25" s="260"/>
      <c r="J25" s="406">
        <f t="shared" si="24"/>
        <v>0</v>
      </c>
      <c r="K25" s="260"/>
      <c r="L25" s="406">
        <f t="shared" si="24"/>
        <v>0</v>
      </c>
      <c r="M25" s="260"/>
      <c r="N25" s="406">
        <f t="shared" si="24"/>
        <v>0</v>
      </c>
      <c r="O25" s="260"/>
      <c r="P25" s="406">
        <f t="shared" si="24"/>
        <v>0</v>
      </c>
      <c r="Q25" s="260"/>
      <c r="R25" s="406">
        <f t="shared" si="24"/>
        <v>0</v>
      </c>
      <c r="S25" s="260"/>
      <c r="T25" s="406">
        <f t="shared" ref="T25:AH34" si="25">S25*24</f>
        <v>0</v>
      </c>
      <c r="U25" s="260"/>
      <c r="V25" s="406">
        <f t="shared" si="25"/>
        <v>0</v>
      </c>
      <c r="W25" s="260"/>
      <c r="X25" s="406">
        <f t="shared" si="25"/>
        <v>0</v>
      </c>
      <c r="Y25" s="260"/>
      <c r="Z25" s="406">
        <f t="shared" si="25"/>
        <v>0</v>
      </c>
      <c r="AA25" s="260"/>
      <c r="AB25" s="406">
        <f t="shared" si="25"/>
        <v>0</v>
      </c>
      <c r="AC25" s="260"/>
      <c r="AD25" s="406">
        <f t="shared" si="25"/>
        <v>0</v>
      </c>
      <c r="AE25" s="260"/>
      <c r="AF25" s="406">
        <f t="shared" si="25"/>
        <v>0</v>
      </c>
      <c r="AG25" s="260"/>
      <c r="AH25" s="406">
        <f t="shared" si="25"/>
        <v>0</v>
      </c>
      <c r="AI25" s="260"/>
      <c r="AJ25" s="406">
        <f t="shared" ref="AJ25:AT34" si="26">AI25*24</f>
        <v>0</v>
      </c>
      <c r="AK25" s="260"/>
      <c r="AL25" s="406">
        <f t="shared" si="26"/>
        <v>0</v>
      </c>
      <c r="AM25" s="260"/>
      <c r="AN25" s="406">
        <f t="shared" si="26"/>
        <v>0</v>
      </c>
      <c r="AO25" s="260"/>
      <c r="AP25" s="406">
        <f t="shared" si="26"/>
        <v>0</v>
      </c>
      <c r="AQ25" s="260"/>
      <c r="AR25" s="406">
        <f t="shared" si="26"/>
        <v>0</v>
      </c>
      <c r="AS25" s="260"/>
      <c r="AT25" s="406">
        <f t="shared" si="26"/>
        <v>0</v>
      </c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</row>
    <row r="26" spans="1:149" s="10" customFormat="1" ht="36" customHeight="1" x14ac:dyDescent="0.25">
      <c r="A26" s="798" t="s">
        <v>58</v>
      </c>
      <c r="B26" s="799"/>
      <c r="C26" s="260"/>
      <c r="D26" s="406">
        <f t="shared" si="24"/>
        <v>0</v>
      </c>
      <c r="E26" s="260"/>
      <c r="F26" s="406">
        <f t="shared" si="24"/>
        <v>0</v>
      </c>
      <c r="G26" s="260"/>
      <c r="H26" s="406">
        <f t="shared" si="24"/>
        <v>0</v>
      </c>
      <c r="I26" s="260"/>
      <c r="J26" s="406">
        <f t="shared" si="24"/>
        <v>0</v>
      </c>
      <c r="K26" s="260"/>
      <c r="L26" s="406">
        <f t="shared" si="24"/>
        <v>0</v>
      </c>
      <c r="M26" s="260"/>
      <c r="N26" s="406">
        <f t="shared" si="24"/>
        <v>0</v>
      </c>
      <c r="O26" s="260"/>
      <c r="P26" s="406">
        <f t="shared" si="24"/>
        <v>0</v>
      </c>
      <c r="Q26" s="260"/>
      <c r="R26" s="406">
        <f t="shared" si="24"/>
        <v>0</v>
      </c>
      <c r="S26" s="260"/>
      <c r="T26" s="406">
        <f t="shared" si="25"/>
        <v>0</v>
      </c>
      <c r="U26" s="260"/>
      <c r="V26" s="406">
        <f t="shared" si="25"/>
        <v>0</v>
      </c>
      <c r="W26" s="260"/>
      <c r="X26" s="406">
        <f t="shared" si="25"/>
        <v>0</v>
      </c>
      <c r="Y26" s="260"/>
      <c r="Z26" s="406">
        <f t="shared" si="25"/>
        <v>0</v>
      </c>
      <c r="AA26" s="260"/>
      <c r="AB26" s="406">
        <f t="shared" si="25"/>
        <v>0</v>
      </c>
      <c r="AC26" s="260"/>
      <c r="AD26" s="406">
        <f t="shared" si="25"/>
        <v>0</v>
      </c>
      <c r="AE26" s="260"/>
      <c r="AF26" s="406">
        <f t="shared" si="25"/>
        <v>0</v>
      </c>
      <c r="AG26" s="260"/>
      <c r="AH26" s="406">
        <f t="shared" si="25"/>
        <v>0</v>
      </c>
      <c r="AI26" s="260"/>
      <c r="AJ26" s="406">
        <f t="shared" si="26"/>
        <v>0</v>
      </c>
      <c r="AK26" s="260"/>
      <c r="AL26" s="406">
        <f t="shared" si="26"/>
        <v>0</v>
      </c>
      <c r="AM26" s="260"/>
      <c r="AN26" s="406">
        <f t="shared" si="26"/>
        <v>0</v>
      </c>
      <c r="AO26" s="260"/>
      <c r="AP26" s="406">
        <f t="shared" si="26"/>
        <v>0</v>
      </c>
      <c r="AQ26" s="260"/>
      <c r="AR26" s="406">
        <f t="shared" si="26"/>
        <v>0</v>
      </c>
      <c r="AS26" s="260"/>
      <c r="AT26" s="406">
        <f t="shared" si="26"/>
        <v>0</v>
      </c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</row>
    <row r="27" spans="1:149" s="10" customFormat="1" ht="36" customHeight="1" x14ac:dyDescent="0.25">
      <c r="A27" s="798" t="s">
        <v>60</v>
      </c>
      <c r="B27" s="799"/>
      <c r="C27" s="260"/>
      <c r="D27" s="406">
        <f t="shared" si="24"/>
        <v>0</v>
      </c>
      <c r="E27" s="260"/>
      <c r="F27" s="406">
        <f t="shared" si="24"/>
        <v>0</v>
      </c>
      <c r="G27" s="260"/>
      <c r="H27" s="406">
        <f t="shared" si="24"/>
        <v>0</v>
      </c>
      <c r="I27" s="260"/>
      <c r="J27" s="406">
        <f t="shared" si="24"/>
        <v>0</v>
      </c>
      <c r="K27" s="260"/>
      <c r="L27" s="406">
        <f t="shared" si="24"/>
        <v>0</v>
      </c>
      <c r="M27" s="260"/>
      <c r="N27" s="406">
        <f t="shared" si="24"/>
        <v>0</v>
      </c>
      <c r="O27" s="260"/>
      <c r="P27" s="406">
        <f t="shared" si="24"/>
        <v>0</v>
      </c>
      <c r="Q27" s="260"/>
      <c r="R27" s="406">
        <f t="shared" si="24"/>
        <v>0</v>
      </c>
      <c r="S27" s="260"/>
      <c r="T27" s="406">
        <f t="shared" si="25"/>
        <v>0</v>
      </c>
      <c r="U27" s="260"/>
      <c r="V27" s="406">
        <f t="shared" si="25"/>
        <v>0</v>
      </c>
      <c r="W27" s="260"/>
      <c r="X27" s="406">
        <f t="shared" si="25"/>
        <v>0</v>
      </c>
      <c r="Y27" s="260"/>
      <c r="Z27" s="406">
        <f t="shared" si="25"/>
        <v>0</v>
      </c>
      <c r="AA27" s="260"/>
      <c r="AB27" s="406">
        <f t="shared" si="25"/>
        <v>0</v>
      </c>
      <c r="AC27" s="260"/>
      <c r="AD27" s="406">
        <f t="shared" si="25"/>
        <v>0</v>
      </c>
      <c r="AE27" s="260"/>
      <c r="AF27" s="406">
        <f t="shared" si="25"/>
        <v>0</v>
      </c>
      <c r="AG27" s="260"/>
      <c r="AH27" s="406">
        <f t="shared" si="25"/>
        <v>0</v>
      </c>
      <c r="AI27" s="260"/>
      <c r="AJ27" s="406">
        <f t="shared" si="26"/>
        <v>0</v>
      </c>
      <c r="AK27" s="260"/>
      <c r="AL27" s="406">
        <f t="shared" si="26"/>
        <v>0</v>
      </c>
      <c r="AM27" s="260"/>
      <c r="AN27" s="406">
        <f t="shared" si="26"/>
        <v>0</v>
      </c>
      <c r="AO27" s="260"/>
      <c r="AP27" s="406">
        <f t="shared" si="26"/>
        <v>0</v>
      </c>
      <c r="AQ27" s="260"/>
      <c r="AR27" s="406">
        <f t="shared" si="26"/>
        <v>0</v>
      </c>
      <c r="AS27" s="260"/>
      <c r="AT27" s="406">
        <f t="shared" si="26"/>
        <v>0</v>
      </c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</row>
    <row r="28" spans="1:149" s="10" customFormat="1" ht="36" customHeight="1" x14ac:dyDescent="0.25">
      <c r="A28" s="798" t="s">
        <v>62</v>
      </c>
      <c r="B28" s="799"/>
      <c r="C28" s="260"/>
      <c r="D28" s="406">
        <f t="shared" si="24"/>
        <v>0</v>
      </c>
      <c r="E28" s="260"/>
      <c r="F28" s="406">
        <f t="shared" si="24"/>
        <v>0</v>
      </c>
      <c r="G28" s="260"/>
      <c r="H28" s="406">
        <f t="shared" si="24"/>
        <v>0</v>
      </c>
      <c r="I28" s="260"/>
      <c r="J28" s="406">
        <f t="shared" si="24"/>
        <v>0</v>
      </c>
      <c r="K28" s="260"/>
      <c r="L28" s="406">
        <f t="shared" si="24"/>
        <v>0</v>
      </c>
      <c r="M28" s="260"/>
      <c r="N28" s="406">
        <f t="shared" si="24"/>
        <v>0</v>
      </c>
      <c r="O28" s="260"/>
      <c r="P28" s="406">
        <f t="shared" si="24"/>
        <v>0</v>
      </c>
      <c r="Q28" s="260"/>
      <c r="R28" s="406">
        <f t="shared" si="24"/>
        <v>0</v>
      </c>
      <c r="S28" s="260"/>
      <c r="T28" s="406">
        <f t="shared" si="25"/>
        <v>0</v>
      </c>
      <c r="U28" s="260"/>
      <c r="V28" s="406">
        <f t="shared" si="25"/>
        <v>0</v>
      </c>
      <c r="W28" s="260"/>
      <c r="X28" s="406">
        <f t="shared" si="25"/>
        <v>0</v>
      </c>
      <c r="Y28" s="260"/>
      <c r="Z28" s="406">
        <f t="shared" si="25"/>
        <v>0</v>
      </c>
      <c r="AA28" s="260"/>
      <c r="AB28" s="406">
        <f t="shared" si="25"/>
        <v>0</v>
      </c>
      <c r="AC28" s="260"/>
      <c r="AD28" s="406">
        <f t="shared" si="25"/>
        <v>0</v>
      </c>
      <c r="AE28" s="260"/>
      <c r="AF28" s="406">
        <f t="shared" si="25"/>
        <v>0</v>
      </c>
      <c r="AG28" s="260"/>
      <c r="AH28" s="406">
        <f t="shared" si="25"/>
        <v>0</v>
      </c>
      <c r="AI28" s="260"/>
      <c r="AJ28" s="406">
        <f t="shared" si="26"/>
        <v>0</v>
      </c>
      <c r="AK28" s="260"/>
      <c r="AL28" s="406">
        <f t="shared" si="26"/>
        <v>0</v>
      </c>
      <c r="AM28" s="260"/>
      <c r="AN28" s="406">
        <f t="shared" si="26"/>
        <v>0</v>
      </c>
      <c r="AO28" s="260"/>
      <c r="AP28" s="406">
        <f t="shared" si="26"/>
        <v>0</v>
      </c>
      <c r="AQ28" s="260"/>
      <c r="AR28" s="406">
        <f t="shared" si="26"/>
        <v>0</v>
      </c>
      <c r="AS28" s="260"/>
      <c r="AT28" s="406">
        <f t="shared" si="26"/>
        <v>0</v>
      </c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</row>
    <row r="29" spans="1:149" s="10" customFormat="1" ht="36" customHeight="1" x14ac:dyDescent="0.25">
      <c r="A29" s="798" t="s">
        <v>65</v>
      </c>
      <c r="B29" s="799"/>
      <c r="C29" s="260"/>
      <c r="D29" s="406">
        <f t="shared" si="24"/>
        <v>0</v>
      </c>
      <c r="E29" s="260"/>
      <c r="F29" s="406">
        <f t="shared" si="24"/>
        <v>0</v>
      </c>
      <c r="G29" s="260"/>
      <c r="H29" s="406">
        <f t="shared" si="24"/>
        <v>0</v>
      </c>
      <c r="I29" s="260"/>
      <c r="J29" s="406">
        <f t="shared" si="24"/>
        <v>0</v>
      </c>
      <c r="K29" s="260"/>
      <c r="L29" s="406">
        <f t="shared" si="24"/>
        <v>0</v>
      </c>
      <c r="M29" s="260"/>
      <c r="N29" s="406">
        <f t="shared" si="24"/>
        <v>0</v>
      </c>
      <c r="O29" s="260"/>
      <c r="P29" s="406">
        <f t="shared" si="24"/>
        <v>0</v>
      </c>
      <c r="Q29" s="260"/>
      <c r="R29" s="406">
        <f t="shared" si="24"/>
        <v>0</v>
      </c>
      <c r="S29" s="260"/>
      <c r="T29" s="406">
        <f t="shared" si="25"/>
        <v>0</v>
      </c>
      <c r="U29" s="260"/>
      <c r="V29" s="406">
        <f t="shared" si="25"/>
        <v>0</v>
      </c>
      <c r="W29" s="260"/>
      <c r="X29" s="406">
        <f t="shared" si="25"/>
        <v>0</v>
      </c>
      <c r="Y29" s="260"/>
      <c r="Z29" s="406">
        <f t="shared" si="25"/>
        <v>0</v>
      </c>
      <c r="AA29" s="260"/>
      <c r="AB29" s="406">
        <f t="shared" si="25"/>
        <v>0</v>
      </c>
      <c r="AC29" s="260"/>
      <c r="AD29" s="406">
        <f t="shared" si="25"/>
        <v>0</v>
      </c>
      <c r="AE29" s="260"/>
      <c r="AF29" s="406">
        <f t="shared" si="25"/>
        <v>0</v>
      </c>
      <c r="AG29" s="260"/>
      <c r="AH29" s="406">
        <f t="shared" si="25"/>
        <v>0</v>
      </c>
      <c r="AI29" s="260"/>
      <c r="AJ29" s="406">
        <f t="shared" si="26"/>
        <v>0</v>
      </c>
      <c r="AK29" s="260"/>
      <c r="AL29" s="406">
        <f t="shared" si="26"/>
        <v>0</v>
      </c>
      <c r="AM29" s="260"/>
      <c r="AN29" s="406">
        <f t="shared" si="26"/>
        <v>0</v>
      </c>
      <c r="AO29" s="260"/>
      <c r="AP29" s="406">
        <f t="shared" si="26"/>
        <v>0</v>
      </c>
      <c r="AQ29" s="260"/>
      <c r="AR29" s="406">
        <f t="shared" si="26"/>
        <v>0</v>
      </c>
      <c r="AS29" s="260"/>
      <c r="AT29" s="406">
        <f t="shared" si="26"/>
        <v>0</v>
      </c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</row>
    <row r="30" spans="1:149" s="10" customFormat="1" ht="36" customHeight="1" x14ac:dyDescent="0.25">
      <c r="A30" s="798" t="s">
        <v>102</v>
      </c>
      <c r="B30" s="799"/>
      <c r="C30" s="260"/>
      <c r="D30" s="406">
        <f t="shared" si="24"/>
        <v>0</v>
      </c>
      <c r="E30" s="260"/>
      <c r="F30" s="406">
        <f t="shared" si="24"/>
        <v>0</v>
      </c>
      <c r="G30" s="260"/>
      <c r="H30" s="406">
        <f t="shared" si="24"/>
        <v>0</v>
      </c>
      <c r="I30" s="260"/>
      <c r="J30" s="406">
        <f t="shared" si="24"/>
        <v>0</v>
      </c>
      <c r="K30" s="260"/>
      <c r="L30" s="406">
        <f t="shared" si="24"/>
        <v>0</v>
      </c>
      <c r="M30" s="260"/>
      <c r="N30" s="406">
        <f t="shared" si="24"/>
        <v>0</v>
      </c>
      <c r="O30" s="260"/>
      <c r="P30" s="406">
        <f t="shared" si="24"/>
        <v>0</v>
      </c>
      <c r="Q30" s="260"/>
      <c r="R30" s="406">
        <f t="shared" si="24"/>
        <v>0</v>
      </c>
      <c r="S30" s="260"/>
      <c r="T30" s="406">
        <f t="shared" si="25"/>
        <v>0</v>
      </c>
      <c r="U30" s="260"/>
      <c r="V30" s="406">
        <f t="shared" si="25"/>
        <v>0</v>
      </c>
      <c r="W30" s="260"/>
      <c r="X30" s="406">
        <f t="shared" si="25"/>
        <v>0</v>
      </c>
      <c r="Y30" s="260"/>
      <c r="Z30" s="406">
        <f t="shared" si="25"/>
        <v>0</v>
      </c>
      <c r="AA30" s="260"/>
      <c r="AB30" s="406">
        <f t="shared" si="25"/>
        <v>0</v>
      </c>
      <c r="AC30" s="260"/>
      <c r="AD30" s="406">
        <f t="shared" si="25"/>
        <v>0</v>
      </c>
      <c r="AE30" s="260"/>
      <c r="AF30" s="406">
        <f t="shared" si="25"/>
        <v>0</v>
      </c>
      <c r="AG30" s="260"/>
      <c r="AH30" s="406">
        <f t="shared" si="25"/>
        <v>0</v>
      </c>
      <c r="AI30" s="260"/>
      <c r="AJ30" s="406">
        <f t="shared" si="26"/>
        <v>0</v>
      </c>
      <c r="AK30" s="260"/>
      <c r="AL30" s="406">
        <f t="shared" si="26"/>
        <v>0</v>
      </c>
      <c r="AM30" s="260"/>
      <c r="AN30" s="406">
        <f t="shared" si="26"/>
        <v>0</v>
      </c>
      <c r="AO30" s="260"/>
      <c r="AP30" s="406">
        <f t="shared" si="26"/>
        <v>0</v>
      </c>
      <c r="AQ30" s="260"/>
      <c r="AR30" s="406">
        <f t="shared" si="26"/>
        <v>0</v>
      </c>
      <c r="AS30" s="260"/>
      <c r="AT30" s="406">
        <f t="shared" si="26"/>
        <v>0</v>
      </c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</row>
    <row r="31" spans="1:149" s="10" customFormat="1" ht="36" customHeight="1" x14ac:dyDescent="0.25">
      <c r="A31" s="798" t="s">
        <v>103</v>
      </c>
      <c r="B31" s="799"/>
      <c r="C31" s="260"/>
      <c r="D31" s="406">
        <f t="shared" si="24"/>
        <v>0</v>
      </c>
      <c r="E31" s="260"/>
      <c r="F31" s="406">
        <f t="shared" si="24"/>
        <v>0</v>
      </c>
      <c r="G31" s="260"/>
      <c r="H31" s="406">
        <f t="shared" si="24"/>
        <v>0</v>
      </c>
      <c r="I31" s="260"/>
      <c r="J31" s="406">
        <f t="shared" si="24"/>
        <v>0</v>
      </c>
      <c r="K31" s="260"/>
      <c r="L31" s="406">
        <f t="shared" si="24"/>
        <v>0</v>
      </c>
      <c r="M31" s="260"/>
      <c r="N31" s="406">
        <f t="shared" si="24"/>
        <v>0</v>
      </c>
      <c r="O31" s="260"/>
      <c r="P31" s="406">
        <f t="shared" si="24"/>
        <v>0</v>
      </c>
      <c r="Q31" s="260"/>
      <c r="R31" s="406">
        <f t="shared" si="24"/>
        <v>0</v>
      </c>
      <c r="S31" s="260"/>
      <c r="T31" s="406">
        <f t="shared" si="25"/>
        <v>0</v>
      </c>
      <c r="U31" s="260"/>
      <c r="V31" s="406">
        <f t="shared" si="25"/>
        <v>0</v>
      </c>
      <c r="W31" s="260"/>
      <c r="X31" s="406">
        <f t="shared" si="25"/>
        <v>0</v>
      </c>
      <c r="Y31" s="260"/>
      <c r="Z31" s="406">
        <f t="shared" si="25"/>
        <v>0</v>
      </c>
      <c r="AA31" s="260"/>
      <c r="AB31" s="406">
        <f t="shared" si="25"/>
        <v>0</v>
      </c>
      <c r="AC31" s="260"/>
      <c r="AD31" s="406">
        <f t="shared" si="25"/>
        <v>0</v>
      </c>
      <c r="AE31" s="260"/>
      <c r="AF31" s="406">
        <f t="shared" si="25"/>
        <v>0</v>
      </c>
      <c r="AG31" s="260"/>
      <c r="AH31" s="406">
        <f t="shared" si="25"/>
        <v>0</v>
      </c>
      <c r="AI31" s="260"/>
      <c r="AJ31" s="406">
        <f t="shared" si="26"/>
        <v>0</v>
      </c>
      <c r="AK31" s="260"/>
      <c r="AL31" s="406">
        <f t="shared" si="26"/>
        <v>0</v>
      </c>
      <c r="AM31" s="260"/>
      <c r="AN31" s="406">
        <f t="shared" si="26"/>
        <v>0</v>
      </c>
      <c r="AO31" s="260"/>
      <c r="AP31" s="406">
        <f t="shared" si="26"/>
        <v>0</v>
      </c>
      <c r="AQ31" s="260"/>
      <c r="AR31" s="406">
        <f t="shared" si="26"/>
        <v>0</v>
      </c>
      <c r="AS31" s="260"/>
      <c r="AT31" s="406">
        <f t="shared" si="26"/>
        <v>0</v>
      </c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</row>
    <row r="32" spans="1:149" s="10" customFormat="1" ht="36" customHeight="1" x14ac:dyDescent="0.25">
      <c r="A32" s="798" t="s">
        <v>104</v>
      </c>
      <c r="B32" s="799"/>
      <c r="C32" s="260"/>
      <c r="D32" s="406">
        <f t="shared" si="24"/>
        <v>0</v>
      </c>
      <c r="E32" s="260"/>
      <c r="F32" s="406">
        <f t="shared" si="24"/>
        <v>0</v>
      </c>
      <c r="G32" s="260"/>
      <c r="H32" s="406">
        <f t="shared" si="24"/>
        <v>0</v>
      </c>
      <c r="I32" s="260"/>
      <c r="J32" s="406">
        <f t="shared" si="24"/>
        <v>0</v>
      </c>
      <c r="K32" s="260"/>
      <c r="L32" s="406">
        <f t="shared" si="24"/>
        <v>0</v>
      </c>
      <c r="M32" s="260"/>
      <c r="N32" s="406">
        <f t="shared" si="24"/>
        <v>0</v>
      </c>
      <c r="O32" s="260"/>
      <c r="P32" s="406">
        <f t="shared" si="24"/>
        <v>0</v>
      </c>
      <c r="Q32" s="260"/>
      <c r="R32" s="406">
        <f t="shared" si="24"/>
        <v>0</v>
      </c>
      <c r="S32" s="260"/>
      <c r="T32" s="406">
        <f t="shared" si="25"/>
        <v>0</v>
      </c>
      <c r="U32" s="260"/>
      <c r="V32" s="406">
        <f t="shared" si="25"/>
        <v>0</v>
      </c>
      <c r="W32" s="260"/>
      <c r="X32" s="406">
        <f t="shared" si="25"/>
        <v>0</v>
      </c>
      <c r="Y32" s="260"/>
      <c r="Z32" s="406">
        <f t="shared" si="25"/>
        <v>0</v>
      </c>
      <c r="AA32" s="260"/>
      <c r="AB32" s="406">
        <f t="shared" si="25"/>
        <v>0</v>
      </c>
      <c r="AC32" s="260"/>
      <c r="AD32" s="406">
        <f t="shared" si="25"/>
        <v>0</v>
      </c>
      <c r="AE32" s="260"/>
      <c r="AF32" s="406">
        <f t="shared" si="25"/>
        <v>0</v>
      </c>
      <c r="AG32" s="260"/>
      <c r="AH32" s="406">
        <f t="shared" si="25"/>
        <v>0</v>
      </c>
      <c r="AI32" s="260"/>
      <c r="AJ32" s="406">
        <f t="shared" si="26"/>
        <v>0</v>
      </c>
      <c r="AK32" s="260"/>
      <c r="AL32" s="406">
        <f t="shared" si="26"/>
        <v>0</v>
      </c>
      <c r="AM32" s="260"/>
      <c r="AN32" s="406">
        <f t="shared" si="26"/>
        <v>0</v>
      </c>
      <c r="AO32" s="260"/>
      <c r="AP32" s="406">
        <f t="shared" si="26"/>
        <v>0</v>
      </c>
      <c r="AQ32" s="260"/>
      <c r="AR32" s="406">
        <f t="shared" si="26"/>
        <v>0</v>
      </c>
      <c r="AS32" s="260"/>
      <c r="AT32" s="406">
        <f t="shared" si="26"/>
        <v>0</v>
      </c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</row>
    <row r="33" spans="1:149" s="10" customFormat="1" ht="36" customHeight="1" x14ac:dyDescent="0.25">
      <c r="A33" s="798" t="s">
        <v>106</v>
      </c>
      <c r="B33" s="799"/>
      <c r="C33" s="260"/>
      <c r="D33" s="406">
        <f t="shared" si="24"/>
        <v>0</v>
      </c>
      <c r="E33" s="260"/>
      <c r="F33" s="406">
        <f t="shared" si="24"/>
        <v>0</v>
      </c>
      <c r="G33" s="260"/>
      <c r="H33" s="406">
        <f t="shared" si="24"/>
        <v>0</v>
      </c>
      <c r="I33" s="260"/>
      <c r="J33" s="406">
        <f t="shared" si="24"/>
        <v>0</v>
      </c>
      <c r="K33" s="260"/>
      <c r="L33" s="406">
        <f t="shared" si="24"/>
        <v>0</v>
      </c>
      <c r="M33" s="260"/>
      <c r="N33" s="406">
        <f t="shared" si="24"/>
        <v>0</v>
      </c>
      <c r="O33" s="260"/>
      <c r="P33" s="406">
        <f t="shared" si="24"/>
        <v>0</v>
      </c>
      <c r="Q33" s="260"/>
      <c r="R33" s="406">
        <f t="shared" si="24"/>
        <v>0</v>
      </c>
      <c r="S33" s="260"/>
      <c r="T33" s="406">
        <f t="shared" si="25"/>
        <v>0</v>
      </c>
      <c r="U33" s="260"/>
      <c r="V33" s="406">
        <f t="shared" si="25"/>
        <v>0</v>
      </c>
      <c r="W33" s="260"/>
      <c r="X33" s="406">
        <f t="shared" si="25"/>
        <v>0</v>
      </c>
      <c r="Y33" s="260"/>
      <c r="Z33" s="406">
        <f t="shared" si="25"/>
        <v>0</v>
      </c>
      <c r="AA33" s="260"/>
      <c r="AB33" s="406">
        <f t="shared" si="25"/>
        <v>0</v>
      </c>
      <c r="AC33" s="260"/>
      <c r="AD33" s="406">
        <f t="shared" si="25"/>
        <v>0</v>
      </c>
      <c r="AE33" s="260"/>
      <c r="AF33" s="406">
        <f t="shared" si="25"/>
        <v>0</v>
      </c>
      <c r="AG33" s="260"/>
      <c r="AH33" s="406">
        <f t="shared" si="25"/>
        <v>0</v>
      </c>
      <c r="AI33" s="260"/>
      <c r="AJ33" s="406">
        <f t="shared" si="26"/>
        <v>0</v>
      </c>
      <c r="AK33" s="260"/>
      <c r="AL33" s="406">
        <f t="shared" si="26"/>
        <v>0</v>
      </c>
      <c r="AM33" s="260"/>
      <c r="AN33" s="406">
        <f t="shared" si="26"/>
        <v>0</v>
      </c>
      <c r="AO33" s="260"/>
      <c r="AP33" s="406">
        <f t="shared" si="26"/>
        <v>0</v>
      </c>
      <c r="AQ33" s="260"/>
      <c r="AR33" s="406">
        <f t="shared" si="26"/>
        <v>0</v>
      </c>
      <c r="AS33" s="260"/>
      <c r="AT33" s="406">
        <f t="shared" si="26"/>
        <v>0</v>
      </c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</row>
    <row r="34" spans="1:149" s="10" customFormat="1" ht="36" customHeight="1" x14ac:dyDescent="0.25">
      <c r="A34" s="798" t="s">
        <v>105</v>
      </c>
      <c r="B34" s="799"/>
      <c r="C34" s="260"/>
      <c r="D34" s="406">
        <f t="shared" si="24"/>
        <v>0</v>
      </c>
      <c r="E34" s="260"/>
      <c r="F34" s="406">
        <f t="shared" si="24"/>
        <v>0</v>
      </c>
      <c r="G34" s="260"/>
      <c r="H34" s="406">
        <f t="shared" si="24"/>
        <v>0</v>
      </c>
      <c r="I34" s="260"/>
      <c r="J34" s="406">
        <f t="shared" si="24"/>
        <v>0</v>
      </c>
      <c r="K34" s="260"/>
      <c r="L34" s="406">
        <f t="shared" si="24"/>
        <v>0</v>
      </c>
      <c r="M34" s="260"/>
      <c r="N34" s="406">
        <f t="shared" si="24"/>
        <v>0</v>
      </c>
      <c r="O34" s="260"/>
      <c r="P34" s="406">
        <f t="shared" si="24"/>
        <v>0</v>
      </c>
      <c r="Q34" s="260"/>
      <c r="R34" s="406">
        <f t="shared" si="24"/>
        <v>0</v>
      </c>
      <c r="S34" s="260"/>
      <c r="T34" s="406">
        <f t="shared" si="25"/>
        <v>0</v>
      </c>
      <c r="U34" s="260"/>
      <c r="V34" s="406">
        <f t="shared" si="25"/>
        <v>0</v>
      </c>
      <c r="W34" s="260"/>
      <c r="X34" s="406">
        <f t="shared" si="25"/>
        <v>0</v>
      </c>
      <c r="Y34" s="260"/>
      <c r="Z34" s="406">
        <f t="shared" si="25"/>
        <v>0</v>
      </c>
      <c r="AA34" s="260"/>
      <c r="AB34" s="406">
        <f t="shared" si="25"/>
        <v>0</v>
      </c>
      <c r="AC34" s="260"/>
      <c r="AD34" s="406">
        <f t="shared" si="25"/>
        <v>0</v>
      </c>
      <c r="AE34" s="260"/>
      <c r="AF34" s="406">
        <f t="shared" si="25"/>
        <v>0</v>
      </c>
      <c r="AG34" s="260"/>
      <c r="AH34" s="406">
        <f t="shared" si="25"/>
        <v>0</v>
      </c>
      <c r="AI34" s="260"/>
      <c r="AJ34" s="406">
        <f t="shared" si="26"/>
        <v>0</v>
      </c>
      <c r="AK34" s="260"/>
      <c r="AL34" s="406">
        <f t="shared" si="26"/>
        <v>0</v>
      </c>
      <c r="AM34" s="260"/>
      <c r="AN34" s="406">
        <f t="shared" si="26"/>
        <v>0</v>
      </c>
      <c r="AO34" s="260"/>
      <c r="AP34" s="406">
        <f t="shared" si="26"/>
        <v>0</v>
      </c>
      <c r="AQ34" s="260"/>
      <c r="AR34" s="406">
        <f t="shared" si="26"/>
        <v>0</v>
      </c>
      <c r="AS34" s="260"/>
      <c r="AT34" s="549">
        <f t="shared" si="26"/>
        <v>0</v>
      </c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</row>
    <row r="35" spans="1:149" s="10" customFormat="1" ht="36" hidden="1" customHeight="1" x14ac:dyDescent="0.25">
      <c r="A35" s="901" t="s">
        <v>154</v>
      </c>
      <c r="B35" s="902"/>
      <c r="C35" s="260"/>
      <c r="D35" s="406">
        <f>SUM(D25:D34)</f>
        <v>0</v>
      </c>
      <c r="E35" s="260"/>
      <c r="F35" s="406">
        <f>SUM(F25:F34)</f>
        <v>0</v>
      </c>
      <c r="G35" s="260"/>
      <c r="H35" s="406">
        <f>SUM(H25:H34)</f>
        <v>0</v>
      </c>
      <c r="I35" s="260"/>
      <c r="J35" s="406">
        <f>SUM(J25:J34)</f>
        <v>0</v>
      </c>
      <c r="K35" s="260"/>
      <c r="L35" s="406">
        <f>SUM(L25:L34)</f>
        <v>0</v>
      </c>
      <c r="M35" s="260"/>
      <c r="N35" s="406">
        <f>SUM(N25:N34)</f>
        <v>0</v>
      </c>
      <c r="O35" s="260"/>
      <c r="P35" s="406">
        <f>SUM(P25:P34)</f>
        <v>0</v>
      </c>
      <c r="Q35" s="260"/>
      <c r="R35" s="406">
        <f>SUM(R25:R34)</f>
        <v>0</v>
      </c>
      <c r="S35" s="260"/>
      <c r="T35" s="406">
        <f>SUM(T25:T34)</f>
        <v>0</v>
      </c>
      <c r="U35" s="260"/>
      <c r="V35" s="406">
        <f>SUM(V25:V34)</f>
        <v>0</v>
      </c>
      <c r="W35" s="260"/>
      <c r="X35" s="406">
        <f>SUM(X25:X34)</f>
        <v>0</v>
      </c>
      <c r="Y35" s="260"/>
      <c r="Z35" s="406">
        <f>SUM(Z25:Z34)</f>
        <v>0</v>
      </c>
      <c r="AA35" s="260"/>
      <c r="AB35" s="406">
        <f>SUM(AB25:AB34)</f>
        <v>0</v>
      </c>
      <c r="AC35" s="260"/>
      <c r="AD35" s="406">
        <f>SUM(AD25:AD34)</f>
        <v>0</v>
      </c>
      <c r="AE35" s="260"/>
      <c r="AF35" s="406">
        <f>SUM(AF25:AF34)</f>
        <v>0</v>
      </c>
      <c r="AG35" s="260"/>
      <c r="AH35" s="406">
        <f>SUM(AH25:AH34)</f>
        <v>0</v>
      </c>
      <c r="AI35" s="260"/>
      <c r="AJ35" s="406">
        <f>SUM(AJ25:AJ34)</f>
        <v>0</v>
      </c>
      <c r="AK35" s="260"/>
      <c r="AL35" s="406">
        <f>SUM(AL25:AL34)</f>
        <v>0</v>
      </c>
      <c r="AM35" s="260"/>
      <c r="AN35" s="406">
        <f>SUM(AN25:AN34)</f>
        <v>0</v>
      </c>
      <c r="AO35" s="260"/>
      <c r="AP35" s="406">
        <f>SUM(AP25:AP34)</f>
        <v>0</v>
      </c>
      <c r="AQ35" s="260"/>
      <c r="AR35" s="406">
        <f>SUM(AR25:AR34)</f>
        <v>0</v>
      </c>
      <c r="AS35" s="260"/>
      <c r="AT35" s="549">
        <f>SUM(AT25:AT34)</f>
        <v>0</v>
      </c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</row>
    <row r="36" spans="1:149" s="368" customFormat="1" ht="36" customHeight="1" x14ac:dyDescent="0.35">
      <c r="A36" s="852" t="s">
        <v>36</v>
      </c>
      <c r="B36" s="853"/>
      <c r="C36" s="707" t="str">
        <f>TEXT(D36/24,"h:mm")</f>
        <v>0:00</v>
      </c>
      <c r="D36" s="591">
        <f>SUM(D20:D24)</f>
        <v>0</v>
      </c>
      <c r="E36" s="707" t="str">
        <f>TEXT(F36/24,"h:mm")</f>
        <v>0:00</v>
      </c>
      <c r="F36" s="591">
        <f t="shared" ref="F36:AP36" si="27">SUM(F20:F24)</f>
        <v>0</v>
      </c>
      <c r="G36" s="707" t="str">
        <f>TEXT(H36/24,"h:mm")</f>
        <v>0:00</v>
      </c>
      <c r="H36" s="591">
        <f t="shared" si="27"/>
        <v>0</v>
      </c>
      <c r="I36" s="707" t="str">
        <f>TEXT(J36/24,"h:mm")</f>
        <v>0:00</v>
      </c>
      <c r="J36" s="591">
        <f t="shared" si="27"/>
        <v>0</v>
      </c>
      <c r="K36" s="707" t="str">
        <f>TEXT(L36/24,"h:mm")</f>
        <v>0:00</v>
      </c>
      <c r="L36" s="591">
        <f t="shared" si="27"/>
        <v>0</v>
      </c>
      <c r="M36" s="707" t="str">
        <f>TEXT(N36/24,"h:mm")</f>
        <v>0:00</v>
      </c>
      <c r="N36" s="591">
        <f t="shared" si="27"/>
        <v>0</v>
      </c>
      <c r="O36" s="707" t="str">
        <f>TEXT(P36/24,"h:mm")</f>
        <v>0:00</v>
      </c>
      <c r="P36" s="591">
        <f t="shared" si="27"/>
        <v>0</v>
      </c>
      <c r="Q36" s="707" t="str">
        <f>TEXT(R36/24,"h:mm")</f>
        <v>0:00</v>
      </c>
      <c r="R36" s="591">
        <f>SUM(R20:R24)</f>
        <v>0</v>
      </c>
      <c r="S36" s="707" t="str">
        <f>TEXT(T36/24,"h:mm")</f>
        <v>0:00</v>
      </c>
      <c r="T36" s="591">
        <f t="shared" si="27"/>
        <v>0</v>
      </c>
      <c r="U36" s="707" t="str">
        <f>TEXT(V36/24,"h:mm")</f>
        <v>0:00</v>
      </c>
      <c r="V36" s="591">
        <f t="shared" si="27"/>
        <v>0</v>
      </c>
      <c r="W36" s="707" t="str">
        <f>TEXT(X36/24,"h:mm")</f>
        <v>0:00</v>
      </c>
      <c r="X36" s="591">
        <f t="shared" si="27"/>
        <v>0</v>
      </c>
      <c r="Y36" s="707" t="str">
        <f>TEXT(Z36/24,"h:mm")</f>
        <v>0:00</v>
      </c>
      <c r="Z36" s="591">
        <f t="shared" si="27"/>
        <v>0</v>
      </c>
      <c r="AA36" s="707" t="str">
        <f>TEXT(AB36/24,"h:mm")</f>
        <v>0:00</v>
      </c>
      <c r="AB36" s="591">
        <f t="shared" si="27"/>
        <v>0</v>
      </c>
      <c r="AC36" s="707" t="str">
        <f>TEXT(AD36/24,"h:mm")</f>
        <v>0:00</v>
      </c>
      <c r="AD36" s="591">
        <f t="shared" si="27"/>
        <v>0</v>
      </c>
      <c r="AE36" s="707" t="str">
        <f>TEXT(AF36/24,"h:mm")</f>
        <v>0:00</v>
      </c>
      <c r="AF36" s="592">
        <f t="shared" si="27"/>
        <v>0</v>
      </c>
      <c r="AG36" s="707" t="str">
        <f>TEXT(AH36/24,"h:mm")</f>
        <v>0:00</v>
      </c>
      <c r="AH36" s="591">
        <f t="shared" si="27"/>
        <v>0</v>
      </c>
      <c r="AI36" s="707" t="str">
        <f>TEXT(AJ36/24,"h:mm")</f>
        <v>0:00</v>
      </c>
      <c r="AJ36" s="591">
        <f t="shared" si="27"/>
        <v>0</v>
      </c>
      <c r="AK36" s="707" t="str">
        <f>TEXT(AL36/24,"h:mm")</f>
        <v>0:00</v>
      </c>
      <c r="AL36" s="591">
        <f t="shared" si="27"/>
        <v>0</v>
      </c>
      <c r="AM36" s="707" t="str">
        <f>TEXT(AN36/24,"h:mm")</f>
        <v>0:00</v>
      </c>
      <c r="AN36" s="591">
        <f t="shared" si="27"/>
        <v>0</v>
      </c>
      <c r="AO36" s="707" t="str">
        <f>TEXT(AP36/24,"h:mm")</f>
        <v>0:00</v>
      </c>
      <c r="AP36" s="591">
        <f t="shared" si="27"/>
        <v>0</v>
      </c>
      <c r="AQ36" s="707" t="str">
        <f>TEXT(AR36/24,"h:mm")</f>
        <v>0:00</v>
      </c>
      <c r="AR36" s="591">
        <f>SUM(AR20:AR24)</f>
        <v>0</v>
      </c>
      <c r="AS36" s="707" t="str">
        <f>TEXT(AT36/24,"h:mm")</f>
        <v>0:00</v>
      </c>
      <c r="AT36" s="550">
        <f>SUM(AT20:AT24)</f>
        <v>0</v>
      </c>
      <c r="AU36" s="485"/>
      <c r="AV36" s="367"/>
      <c r="AW36" s="367"/>
      <c r="AX36" s="367"/>
      <c r="AY36" s="367"/>
      <c r="AZ36" s="367"/>
      <c r="BA36" s="367"/>
      <c r="BB36" s="367"/>
      <c r="BC36" s="367"/>
      <c r="BD36" s="367"/>
      <c r="BE36" s="367"/>
      <c r="BF36" s="367"/>
      <c r="BG36" s="367"/>
      <c r="BH36" s="367"/>
      <c r="BI36" s="367"/>
      <c r="BJ36" s="367"/>
      <c r="BK36" s="367"/>
      <c r="BL36" s="367"/>
      <c r="BM36" s="367"/>
      <c r="BN36" s="367"/>
      <c r="BO36" s="367"/>
      <c r="BP36" s="367"/>
      <c r="BQ36" s="367"/>
      <c r="BR36" s="367"/>
      <c r="BS36" s="367"/>
      <c r="BT36" s="367"/>
      <c r="BU36" s="367"/>
      <c r="BV36" s="367"/>
      <c r="BW36" s="367"/>
      <c r="BX36" s="367"/>
      <c r="BY36" s="367"/>
      <c r="BZ36" s="367"/>
      <c r="CA36" s="367"/>
      <c r="CB36" s="367"/>
      <c r="CC36" s="367"/>
      <c r="CD36" s="367"/>
      <c r="CE36" s="367"/>
      <c r="CF36" s="367"/>
      <c r="CG36" s="367"/>
      <c r="CH36" s="367"/>
      <c r="CI36" s="367"/>
      <c r="CJ36" s="367"/>
      <c r="CK36" s="367"/>
      <c r="CL36" s="367"/>
      <c r="CM36" s="367"/>
      <c r="CN36" s="367"/>
      <c r="CO36" s="367"/>
      <c r="CP36" s="367"/>
      <c r="CQ36" s="367"/>
      <c r="CR36" s="367"/>
      <c r="CS36" s="367"/>
      <c r="CT36" s="367"/>
      <c r="CU36" s="367"/>
      <c r="CV36" s="367"/>
      <c r="CW36" s="367"/>
      <c r="CX36" s="367"/>
      <c r="CY36" s="367"/>
      <c r="CZ36" s="367"/>
      <c r="DA36" s="367"/>
      <c r="DB36" s="367"/>
      <c r="DC36" s="367"/>
      <c r="DD36" s="367"/>
      <c r="DE36" s="367"/>
      <c r="DF36" s="367"/>
      <c r="DG36" s="367"/>
      <c r="DH36" s="367"/>
      <c r="DI36" s="367"/>
      <c r="DJ36" s="367"/>
      <c r="DK36" s="367"/>
      <c r="DL36" s="367"/>
      <c r="DM36" s="367"/>
      <c r="DN36" s="367"/>
      <c r="DO36" s="367"/>
      <c r="DP36" s="367"/>
      <c r="DQ36" s="367"/>
      <c r="DR36" s="367"/>
      <c r="DS36" s="367"/>
      <c r="DT36" s="367"/>
      <c r="DU36" s="367"/>
      <c r="DV36" s="367"/>
      <c r="DW36" s="367"/>
      <c r="DX36" s="367"/>
      <c r="DY36" s="367"/>
      <c r="DZ36" s="367"/>
      <c r="EA36" s="367"/>
      <c r="EB36" s="367"/>
      <c r="EC36" s="367"/>
      <c r="ED36" s="367"/>
      <c r="EE36" s="367"/>
      <c r="EF36" s="367"/>
      <c r="EG36" s="367"/>
      <c r="EH36" s="367"/>
      <c r="EI36" s="367"/>
      <c r="EJ36" s="367"/>
      <c r="EK36" s="367"/>
      <c r="EL36" s="367"/>
      <c r="EM36" s="367"/>
      <c r="EN36" s="367"/>
      <c r="EO36" s="367"/>
      <c r="EP36" s="367"/>
      <c r="EQ36" s="367"/>
      <c r="ER36" s="367"/>
      <c r="ES36" s="367"/>
    </row>
    <row r="37" spans="1:149" s="6" customFormat="1" ht="36" hidden="1" customHeight="1" x14ac:dyDescent="0.25">
      <c r="A37" s="423"/>
      <c r="B37" s="259"/>
      <c r="C37" s="424"/>
      <c r="D37" s="424">
        <f>SUM(D20:D24)</f>
        <v>0</v>
      </c>
      <c r="E37" s="425"/>
      <c r="F37" s="424">
        <f>SUM(F20:F24)</f>
        <v>0</v>
      </c>
      <c r="G37" s="425"/>
      <c r="H37" s="424">
        <f>SUM(H20:H24)</f>
        <v>0</v>
      </c>
      <c r="I37" s="425"/>
      <c r="J37" s="424">
        <f>SUM(J20:J24)</f>
        <v>0</v>
      </c>
      <c r="K37" s="425"/>
      <c r="L37" s="424">
        <f>SUM(L20:L24)</f>
        <v>0</v>
      </c>
      <c r="M37" s="425"/>
      <c r="N37" s="424">
        <f>SUM(N20:N24)</f>
        <v>0</v>
      </c>
      <c r="O37" s="425"/>
      <c r="P37" s="424">
        <f>SUM(P20:P24)</f>
        <v>0</v>
      </c>
      <c r="Q37" s="425"/>
      <c r="R37" s="424">
        <f>SUM(R20:R24)</f>
        <v>0</v>
      </c>
      <c r="S37" s="425"/>
      <c r="T37" s="424">
        <f>SUM(T20:T24)</f>
        <v>0</v>
      </c>
      <c r="U37" s="425"/>
      <c r="V37" s="424">
        <f>SUM(V20:V24)</f>
        <v>0</v>
      </c>
      <c r="W37" s="425"/>
      <c r="X37" s="424">
        <f>SUM(X20:X24)</f>
        <v>0</v>
      </c>
      <c r="Y37" s="425"/>
      <c r="Z37" s="424">
        <f>SUM(Z20:Z24)</f>
        <v>0</v>
      </c>
      <c r="AA37" s="425"/>
      <c r="AB37" s="424">
        <f>SUM(AB20:AB24)</f>
        <v>0</v>
      </c>
      <c r="AC37" s="425"/>
      <c r="AD37" s="424">
        <f>SUM(AD20:AD24)</f>
        <v>0</v>
      </c>
      <c r="AE37" s="425"/>
      <c r="AF37" s="424">
        <f>SUM(AF20:AF24)</f>
        <v>0</v>
      </c>
      <c r="AG37" s="425"/>
      <c r="AH37" s="424">
        <f>SUM(AH20:AH24)</f>
        <v>0</v>
      </c>
      <c r="AI37" s="425"/>
      <c r="AJ37" s="424">
        <f>SUM(AJ20:AJ24)</f>
        <v>0</v>
      </c>
      <c r="AK37" s="425"/>
      <c r="AL37" s="424">
        <f>SUM(AL20:AL24)</f>
        <v>0</v>
      </c>
      <c r="AM37" s="425"/>
      <c r="AN37" s="424">
        <f>SUM(AN20:AN24)</f>
        <v>0</v>
      </c>
      <c r="AO37" s="425"/>
      <c r="AP37" s="424">
        <f>SUM(AP20:AP24)</f>
        <v>0</v>
      </c>
      <c r="AQ37" s="425"/>
      <c r="AR37" s="424">
        <f>SUM(AR20:AR24)</f>
        <v>0</v>
      </c>
      <c r="AS37" s="425"/>
      <c r="AT37" s="551">
        <f>SUM(AT20:AT24)</f>
        <v>0</v>
      </c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  <c r="BY37" s="278"/>
      <c r="BZ37" s="278"/>
      <c r="CA37" s="278"/>
      <c r="CB37" s="278"/>
      <c r="CC37" s="278"/>
      <c r="CD37" s="278"/>
      <c r="CE37" s="278"/>
      <c r="CF37" s="278"/>
      <c r="CG37" s="278"/>
      <c r="CH37" s="278"/>
      <c r="CI37" s="278"/>
      <c r="CJ37" s="278"/>
      <c r="CK37" s="278"/>
      <c r="CL37" s="278"/>
      <c r="CM37" s="278"/>
      <c r="CN37" s="278"/>
      <c r="CO37" s="278"/>
      <c r="CP37" s="278"/>
      <c r="CQ37" s="278"/>
      <c r="CR37" s="278"/>
      <c r="CS37" s="278"/>
      <c r="CT37" s="278"/>
      <c r="CU37" s="278"/>
      <c r="CV37" s="278"/>
      <c r="CW37" s="278"/>
      <c r="CX37" s="278"/>
      <c r="CY37" s="278"/>
      <c r="CZ37" s="278"/>
      <c r="DA37" s="278"/>
      <c r="DB37" s="278"/>
      <c r="DC37" s="278"/>
      <c r="DD37" s="278"/>
      <c r="DE37" s="278"/>
      <c r="DF37" s="278"/>
      <c r="DG37" s="278"/>
      <c r="DH37" s="278"/>
      <c r="DI37" s="278"/>
      <c r="DJ37" s="278"/>
      <c r="DK37" s="278"/>
      <c r="DL37" s="278"/>
      <c r="DM37" s="278"/>
      <c r="DN37" s="278"/>
      <c r="DO37" s="278"/>
      <c r="DP37" s="278"/>
      <c r="DQ37" s="278"/>
      <c r="DR37" s="278"/>
      <c r="DS37" s="278"/>
      <c r="DT37" s="278"/>
      <c r="DU37" s="278"/>
      <c r="DV37" s="278"/>
      <c r="DW37" s="278"/>
      <c r="DX37" s="278"/>
      <c r="DY37" s="278"/>
      <c r="DZ37" s="278"/>
      <c r="EA37" s="278"/>
      <c r="EB37" s="278"/>
      <c r="EC37" s="278"/>
      <c r="ED37" s="278"/>
      <c r="EE37" s="278"/>
      <c r="EF37" s="278"/>
      <c r="EG37" s="278"/>
      <c r="EH37" s="278"/>
      <c r="EI37" s="278"/>
      <c r="EJ37" s="278"/>
      <c r="EK37" s="278"/>
      <c r="EL37" s="278"/>
      <c r="EM37" s="278"/>
      <c r="EN37" s="278"/>
      <c r="EO37" s="278"/>
      <c r="EP37" s="278"/>
      <c r="EQ37" s="278"/>
      <c r="ER37" s="278"/>
      <c r="ES37" s="278"/>
    </row>
    <row r="38" spans="1:149" s="370" customFormat="1" ht="36" hidden="1" customHeight="1" thickBot="1" x14ac:dyDescent="0.3">
      <c r="A38" s="854"/>
      <c r="B38" s="855"/>
      <c r="C38" s="362"/>
      <c r="D38" s="407"/>
      <c r="E38" s="362"/>
      <c r="F38" s="407"/>
      <c r="G38" s="362"/>
      <c r="H38" s="407"/>
      <c r="I38" s="362"/>
      <c r="J38" s="407"/>
      <c r="K38" s="362"/>
      <c r="L38" s="407"/>
      <c r="M38" s="362"/>
      <c r="N38" s="407"/>
      <c r="O38" s="362"/>
      <c r="P38" s="407"/>
      <c r="Q38" s="363"/>
      <c r="R38" s="407"/>
      <c r="S38" s="363"/>
      <c r="T38" s="407"/>
      <c r="U38" s="363"/>
      <c r="V38" s="407"/>
      <c r="W38" s="363"/>
      <c r="X38" s="407"/>
      <c r="Y38" s="363"/>
      <c r="Z38" s="407"/>
      <c r="AA38" s="363"/>
      <c r="AB38" s="407"/>
      <c r="AC38" s="484"/>
      <c r="AD38" s="407"/>
      <c r="AE38" s="364"/>
      <c r="AF38" s="411"/>
      <c r="AG38" s="364"/>
      <c r="AH38" s="411"/>
      <c r="AI38" s="364"/>
      <c r="AJ38" s="365"/>
      <c r="AK38" s="364"/>
      <c r="AL38" s="365"/>
      <c r="AM38" s="364"/>
      <c r="AN38" s="365"/>
      <c r="AO38" s="482"/>
      <c r="AP38" s="407"/>
      <c r="AQ38" s="364"/>
      <c r="AR38" s="407"/>
      <c r="AS38" s="366"/>
      <c r="AT38" s="552"/>
      <c r="AU38" s="369"/>
      <c r="AV38" s="369"/>
      <c r="AW38" s="369"/>
      <c r="AX38" s="369"/>
      <c r="AY38" s="369"/>
      <c r="AZ38" s="369"/>
      <c r="BA38" s="369"/>
      <c r="BB38" s="369"/>
      <c r="BC38" s="369"/>
      <c r="BD38" s="369"/>
      <c r="BE38" s="369"/>
      <c r="BF38" s="369"/>
      <c r="BG38" s="369"/>
      <c r="BH38" s="369"/>
      <c r="BI38" s="369"/>
      <c r="BJ38" s="369"/>
      <c r="BK38" s="369"/>
      <c r="BL38" s="369"/>
      <c r="BM38" s="369"/>
      <c r="BN38" s="369"/>
      <c r="BO38" s="369"/>
      <c r="BP38" s="369"/>
      <c r="BQ38" s="369"/>
      <c r="BR38" s="369"/>
      <c r="BS38" s="369"/>
      <c r="BT38" s="369"/>
      <c r="BU38" s="369"/>
      <c r="BV38" s="369"/>
      <c r="BW38" s="369"/>
      <c r="BX38" s="369"/>
      <c r="BY38" s="369"/>
      <c r="BZ38" s="369"/>
      <c r="CA38" s="369"/>
      <c r="CB38" s="369"/>
      <c r="CC38" s="369"/>
      <c r="CD38" s="369"/>
      <c r="CE38" s="369"/>
      <c r="CF38" s="369"/>
      <c r="CG38" s="369"/>
      <c r="CH38" s="369"/>
      <c r="CI38" s="369"/>
      <c r="CJ38" s="369"/>
      <c r="CK38" s="369"/>
      <c r="CL38" s="369"/>
      <c r="CM38" s="369"/>
      <c r="CN38" s="369"/>
      <c r="CO38" s="369"/>
      <c r="CP38" s="369"/>
      <c r="CQ38" s="369"/>
      <c r="CR38" s="369"/>
      <c r="CS38" s="369"/>
      <c r="CT38" s="369"/>
      <c r="CU38" s="369"/>
      <c r="CV38" s="369"/>
      <c r="CW38" s="369"/>
      <c r="CX38" s="369"/>
      <c r="CY38" s="369"/>
      <c r="CZ38" s="369"/>
      <c r="DA38" s="369"/>
      <c r="DB38" s="369"/>
      <c r="DC38" s="369"/>
      <c r="DD38" s="369"/>
      <c r="DE38" s="369"/>
      <c r="DF38" s="369"/>
      <c r="DG38" s="369"/>
      <c r="DH38" s="369"/>
      <c r="DI38" s="369"/>
      <c r="DJ38" s="369"/>
      <c r="DK38" s="369"/>
      <c r="DL38" s="369"/>
      <c r="DM38" s="369"/>
      <c r="DN38" s="369"/>
      <c r="DO38" s="369"/>
      <c r="DP38" s="369"/>
      <c r="DQ38" s="369"/>
      <c r="DR38" s="369"/>
      <c r="DS38" s="369"/>
      <c r="DT38" s="369"/>
      <c r="DU38" s="369"/>
      <c r="DV38" s="369"/>
      <c r="DW38" s="369"/>
      <c r="DX38" s="369"/>
      <c r="DY38" s="369"/>
      <c r="DZ38" s="369"/>
      <c r="EA38" s="369"/>
      <c r="EB38" s="369"/>
      <c r="EC38" s="369"/>
      <c r="ED38" s="369"/>
      <c r="EE38" s="369"/>
      <c r="EF38" s="369"/>
      <c r="EG38" s="369"/>
      <c r="EH38" s="369"/>
      <c r="EI38" s="369"/>
      <c r="EJ38" s="369"/>
      <c r="EK38" s="369"/>
      <c r="EL38" s="369"/>
      <c r="EM38" s="369"/>
      <c r="EN38" s="369"/>
      <c r="EO38" s="369"/>
      <c r="EP38" s="369"/>
      <c r="EQ38" s="369"/>
      <c r="ER38" s="369"/>
      <c r="ES38" s="369"/>
    </row>
    <row r="39" spans="1:149" s="17" customFormat="1" ht="36" customHeight="1" thickBot="1" x14ac:dyDescent="0.3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680">
        <f>N39/24</f>
        <v>0</v>
      </c>
      <c r="N39" s="410">
        <f>+D36+F36+H36+J36+L36+N36+P36</f>
        <v>0</v>
      </c>
      <c r="O39" s="4"/>
      <c r="P39" s="4"/>
      <c r="Q39" s="2"/>
      <c r="R39" s="186"/>
      <c r="S39" s="186"/>
      <c r="T39" s="186"/>
      <c r="U39" s="186"/>
      <c r="V39" s="186"/>
      <c r="W39" s="186"/>
      <c r="X39" s="186"/>
      <c r="Y39" s="186"/>
      <c r="Z39" s="186"/>
      <c r="AA39" s="681">
        <f>AB39/24</f>
        <v>0</v>
      </c>
      <c r="AB39" s="483">
        <f>+R36+T36+V36+X36+Z36+AB36+AD36</f>
        <v>0</v>
      </c>
      <c r="AC39" s="485"/>
      <c r="AD39" s="188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92"/>
      <c r="AP39" s="538"/>
      <c r="AQ39" s="703">
        <f>AR39/24</f>
        <v>0</v>
      </c>
      <c r="AR39" s="553">
        <f>SUM(AF36,AH36,AJ36,AL36,AN36,AP36,AR36)</f>
        <v>0</v>
      </c>
      <c r="AS39" s="692">
        <f>AT39/24</f>
        <v>0</v>
      </c>
      <c r="AT39" s="483">
        <f>+AT36</f>
        <v>0</v>
      </c>
    </row>
    <row r="40" spans="1:149" s="10" customFormat="1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/>
      <c r="S40" s="4"/>
      <c r="T40" s="4"/>
      <c r="U40" s="4"/>
      <c r="V40" s="4"/>
      <c r="W40" s="4"/>
      <c r="X40" s="4"/>
      <c r="Y40" s="4"/>
      <c r="Z40" s="207"/>
      <c r="AA40" s="206"/>
      <c r="AB40" s="206"/>
      <c r="AC40" s="194"/>
      <c r="AD40" s="207"/>
      <c r="AE40" s="4"/>
      <c r="AF40" s="4"/>
      <c r="AG40" s="4"/>
      <c r="AH40" s="4"/>
      <c r="AI40" s="4"/>
      <c r="AJ40" s="4"/>
      <c r="AK40" s="207"/>
      <c r="AL40" s="207"/>
      <c r="AM40" s="207"/>
      <c r="AN40" s="207"/>
      <c r="AO40" s="206"/>
      <c r="AP40" s="207"/>
      <c r="AQ40" s="194"/>
      <c r="AR40" s="207"/>
      <c r="AS40" s="85"/>
      <c r="AT40" s="4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</row>
    <row r="41" spans="1:149" s="10" customFormat="1" ht="30.75" hidden="1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/>
      <c r="S41" s="4"/>
      <c r="T41" s="4"/>
      <c r="U41" s="4"/>
      <c r="V41" s="4"/>
      <c r="W41" s="4"/>
      <c r="X41" s="4"/>
      <c r="Y41" s="4"/>
      <c r="Z41" s="207"/>
      <c r="AA41" s="206"/>
      <c r="AB41" s="554"/>
      <c r="AC41" s="194"/>
      <c r="AD41" s="207"/>
      <c r="AE41" s="4"/>
      <c r="AF41" s="4"/>
      <c r="AG41" s="4"/>
      <c r="AH41" s="4"/>
      <c r="AI41" s="4"/>
      <c r="AJ41" s="4"/>
      <c r="AK41" s="555"/>
      <c r="AL41" s="207"/>
      <c r="AM41" s="206"/>
      <c r="AN41" s="276"/>
      <c r="AO41" s="556"/>
      <c r="AP41" s="207"/>
      <c r="AQ41" s="206"/>
      <c r="AR41" s="206"/>
      <c r="AS41" s="85"/>
      <c r="AT41" s="4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</row>
    <row r="42" spans="1:149" s="10" customFormat="1" ht="33" hidden="1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4"/>
      <c r="S42" s="4"/>
      <c r="T42" s="4"/>
      <c r="U42" s="4"/>
      <c r="V42" s="4"/>
      <c r="W42" s="4"/>
      <c r="X42" s="4"/>
      <c r="Y42" s="4"/>
      <c r="Z42" s="207"/>
      <c r="AA42" s="17"/>
      <c r="AB42" s="206"/>
      <c r="AC42" s="17"/>
      <c r="AD42" s="207"/>
      <c r="AE42" s="207"/>
      <c r="AF42" s="207"/>
      <c r="AG42" s="207"/>
      <c r="AH42" s="207"/>
      <c r="AI42" s="207"/>
      <c r="AJ42" s="207"/>
      <c r="AK42" s="207"/>
      <c r="AL42" s="17"/>
      <c r="AM42" s="17"/>
      <c r="AN42" s="17"/>
      <c r="AO42" s="17"/>
      <c r="AP42" s="17"/>
      <c r="AQ42" s="17"/>
      <c r="AR42" s="17"/>
      <c r="AS42" s="209"/>
      <c r="AT42" s="20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</row>
    <row r="43" spans="1:149" s="10" customFormat="1" ht="33" hidden="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4"/>
      <c r="S43" s="4"/>
      <c r="T43" s="4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07"/>
      <c r="AS43" s="209"/>
      <c r="AT43" s="20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</row>
    <row r="44" spans="1:149" s="10" customFormat="1" ht="24.95" customHeight="1" x14ac:dyDescent="0.2">
      <c r="B44" s="706"/>
      <c r="C44" s="706"/>
      <c r="D44" s="706"/>
      <c r="E44" s="706"/>
      <c r="F44" s="706"/>
      <c r="G44" s="706"/>
      <c r="H44" s="706"/>
      <c r="I44" s="706"/>
      <c r="J44" s="706"/>
      <c r="K44" s="706"/>
      <c r="L44" s="706"/>
      <c r="M44" s="706"/>
      <c r="N44" s="700"/>
      <c r="O44" s="700"/>
      <c r="P44" s="700"/>
      <c r="Q44" s="700"/>
      <c r="R44" s="4"/>
      <c r="S44" s="4"/>
      <c r="T44" s="4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4"/>
      <c r="AS44" s="85"/>
      <c r="AT44" s="4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</row>
    <row r="45" spans="1:149" ht="24.95" customHeight="1" thickBot="1" x14ac:dyDescent="0.3">
      <c r="A45" s="887" t="s">
        <v>169</v>
      </c>
      <c r="B45" s="888"/>
      <c r="C45" s="888"/>
      <c r="D45" s="888"/>
      <c r="E45" s="888"/>
      <c r="F45" s="888"/>
      <c r="G45" s="888"/>
      <c r="H45" s="888"/>
      <c r="I45" s="888"/>
      <c r="J45" s="888"/>
      <c r="K45" s="888"/>
      <c r="L45" s="888"/>
      <c r="M45" s="888"/>
      <c r="N45" s="888"/>
      <c r="O45" s="888"/>
      <c r="P45" s="700"/>
      <c r="Q45" s="700"/>
      <c r="AR45" s="192"/>
      <c r="AS45" s="85"/>
    </row>
    <row r="46" spans="1:149" ht="33.75" customHeight="1" thickBot="1" x14ac:dyDescent="0.4">
      <c r="A46" s="887"/>
      <c r="B46" s="888"/>
      <c r="C46" s="888"/>
      <c r="D46" s="888"/>
      <c r="E46" s="888"/>
      <c r="F46" s="888"/>
      <c r="G46" s="888"/>
      <c r="H46" s="888"/>
      <c r="I46" s="888"/>
      <c r="J46" s="888"/>
      <c r="K46" s="888"/>
      <c r="L46" s="888"/>
      <c r="M46" s="888"/>
      <c r="N46" s="888"/>
      <c r="O46" s="888"/>
      <c r="P46" s="700"/>
      <c r="Q46" s="700"/>
      <c r="V46" s="487"/>
      <c r="Y46" s="891" t="s">
        <v>31</v>
      </c>
      <c r="Z46" s="891"/>
      <c r="AA46" s="891"/>
      <c r="AB46" s="891"/>
      <c r="AC46" s="891"/>
      <c r="AD46" s="505">
        <f>SUM(D20,F20,H20,J20,L20,N20,P20,R20,T20,V20,X20,Z20,AB20,AD20,AF20,AH20,AJ20,AL20,AN20,AP20,AR20,AT20)</f>
        <v>0</v>
      </c>
      <c r="AE46" s="704">
        <f>AD46/24</f>
        <v>0</v>
      </c>
      <c r="AF46" s="504"/>
      <c r="AG46" s="504"/>
      <c r="AR46" s="193"/>
      <c r="AS46" s="85"/>
    </row>
    <row r="47" spans="1:149" ht="24.95" customHeight="1" thickBot="1" x14ac:dyDescent="0.4">
      <c r="A47" s="887"/>
      <c r="B47" s="888"/>
      <c r="C47" s="888"/>
      <c r="D47" s="888"/>
      <c r="E47" s="888"/>
      <c r="F47" s="888"/>
      <c r="G47" s="888"/>
      <c r="H47" s="888"/>
      <c r="I47" s="888"/>
      <c r="J47" s="888"/>
      <c r="K47" s="888"/>
      <c r="L47" s="888"/>
      <c r="M47" s="888"/>
      <c r="N47" s="888"/>
      <c r="O47" s="888"/>
      <c r="P47" s="544"/>
      <c r="Q47" s="544"/>
      <c r="V47" s="487"/>
      <c r="Y47" s="891" t="s">
        <v>32</v>
      </c>
      <c r="Z47" s="891"/>
      <c r="AA47" s="891"/>
      <c r="AB47" s="891"/>
      <c r="AC47" s="891"/>
      <c r="AD47" s="505">
        <f t="shared" ref="AD47:AD50" si="28">SUM(D21,F21,H21,J21,L21,N21,P21,R21,T21,V21,X21,Z21,AB21,AD21,AF21,AH21,AJ21,AL21,AN21,AP21,AR21,AT21)</f>
        <v>0</v>
      </c>
      <c r="AE47" s="704">
        <f t="shared" ref="AE47:AE51" si="29">AD47/24</f>
        <v>0</v>
      </c>
      <c r="AF47" s="504"/>
      <c r="AG47" s="504"/>
      <c r="AR47" s="193"/>
      <c r="AS47" s="85"/>
    </row>
    <row r="48" spans="1:149" ht="24.95" customHeight="1" thickBot="1" x14ac:dyDescent="0.4">
      <c r="A48" s="887"/>
      <c r="B48" s="888"/>
      <c r="C48" s="888"/>
      <c r="D48" s="888"/>
      <c r="E48" s="888"/>
      <c r="F48" s="888"/>
      <c r="G48" s="888"/>
      <c r="H48" s="888"/>
      <c r="I48" s="888"/>
      <c r="J48" s="888"/>
      <c r="K48" s="888"/>
      <c r="L48" s="888"/>
      <c r="M48" s="888"/>
      <c r="N48" s="888"/>
      <c r="O48" s="888"/>
      <c r="P48" s="544"/>
      <c r="Q48" s="544"/>
      <c r="V48" s="487"/>
      <c r="Y48" s="891" t="s">
        <v>33</v>
      </c>
      <c r="Z48" s="891"/>
      <c r="AA48" s="891"/>
      <c r="AB48" s="891"/>
      <c r="AC48" s="891"/>
      <c r="AD48" s="505">
        <f t="shared" si="28"/>
        <v>0</v>
      </c>
      <c r="AE48" s="704">
        <f t="shared" si="29"/>
        <v>0</v>
      </c>
      <c r="AF48" s="504"/>
      <c r="AG48" s="504"/>
      <c r="AR48" s="193"/>
      <c r="AS48" s="85"/>
    </row>
    <row r="49" spans="1:149" ht="24.95" customHeight="1" thickBot="1" x14ac:dyDescent="0.4">
      <c r="A49" s="543"/>
      <c r="B49" s="544"/>
      <c r="C49" s="544"/>
      <c r="D49" s="544"/>
      <c r="E49" s="544"/>
      <c r="F49" s="544"/>
      <c r="G49" s="544"/>
      <c r="H49" s="544"/>
      <c r="I49" s="544"/>
      <c r="J49" s="544"/>
      <c r="K49" s="544"/>
      <c r="L49" s="544"/>
      <c r="M49" s="544"/>
      <c r="N49" s="544"/>
      <c r="O49" s="544"/>
      <c r="P49" s="544"/>
      <c r="Q49" s="544"/>
      <c r="V49" s="487"/>
      <c r="Y49" s="891" t="s">
        <v>34</v>
      </c>
      <c r="Z49" s="891"/>
      <c r="AA49" s="891"/>
      <c r="AB49" s="891"/>
      <c r="AC49" s="891"/>
      <c r="AD49" s="505">
        <f t="shared" si="28"/>
        <v>0</v>
      </c>
      <c r="AE49" s="704">
        <f t="shared" si="29"/>
        <v>0</v>
      </c>
      <c r="AF49" s="504"/>
      <c r="AG49" s="504"/>
      <c r="AR49" s="193"/>
      <c r="AS49" s="85"/>
    </row>
    <row r="50" spans="1:149" ht="24.95" customHeight="1" thickBot="1" x14ac:dyDescent="0.4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V50" s="487"/>
      <c r="Y50" s="904" t="s">
        <v>153</v>
      </c>
      <c r="Z50" s="904"/>
      <c r="AA50" s="904"/>
      <c r="AB50" s="904"/>
      <c r="AC50" s="904"/>
      <c r="AD50" s="505">
        <f t="shared" si="28"/>
        <v>0</v>
      </c>
      <c r="AE50" s="704">
        <f t="shared" si="29"/>
        <v>0</v>
      </c>
      <c r="AF50" s="504"/>
      <c r="AG50" s="504"/>
      <c r="AR50" s="193"/>
      <c r="AS50" s="85"/>
    </row>
    <row r="51" spans="1:149" ht="24.95" customHeight="1" thickBot="1" x14ac:dyDescent="0.4">
      <c r="A51" s="195"/>
      <c r="B51" s="196"/>
      <c r="C51" s="196"/>
      <c r="D51" s="196"/>
      <c r="E51" s="196"/>
      <c r="F51" s="196"/>
      <c r="G51" s="196"/>
      <c r="H51" s="196"/>
      <c r="I51" s="196"/>
      <c r="J51" s="4"/>
      <c r="K51" s="4"/>
      <c r="L51" s="4"/>
      <c r="M51" s="196"/>
      <c r="N51" s="196"/>
      <c r="O51" s="196"/>
      <c r="P51" s="4"/>
      <c r="Q51" s="4"/>
      <c r="V51" s="487"/>
      <c r="Y51" s="891" t="s">
        <v>68</v>
      </c>
      <c r="Z51" s="891"/>
      <c r="AA51" s="891"/>
      <c r="AB51" s="891"/>
      <c r="AC51" s="891"/>
      <c r="AD51" s="505">
        <f>SUM(AD46:AD50)</f>
        <v>0</v>
      </c>
      <c r="AE51" s="704">
        <f t="shared" si="29"/>
        <v>0</v>
      </c>
      <c r="AF51" s="504"/>
      <c r="AG51" s="504"/>
      <c r="AR51" s="193"/>
      <c r="AS51" s="85"/>
    </row>
    <row r="52" spans="1:149" ht="48.75" customHeight="1" x14ac:dyDescent="0.3">
      <c r="A52" s="516" t="s">
        <v>69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15" t="s">
        <v>70</v>
      </c>
      <c r="N52" s="4"/>
      <c r="O52" s="4"/>
      <c r="P52" s="4"/>
      <c r="Q52" s="4"/>
      <c r="Y52" s="705" t="s">
        <v>182</v>
      </c>
      <c r="AR52" s="193"/>
      <c r="AS52" s="85"/>
    </row>
    <row r="53" spans="1:149" ht="18.75" customHeight="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AR53" s="193"/>
      <c r="AS53" s="85"/>
    </row>
    <row r="54" spans="1:149" ht="15.75" customHeight="1" x14ac:dyDescent="0.25">
      <c r="A54" s="88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Y54" s="864"/>
      <c r="Z54" s="865"/>
      <c r="AA54" s="865"/>
      <c r="AB54" s="865"/>
      <c r="AC54" s="865"/>
      <c r="AD54" s="865"/>
      <c r="AE54" s="865"/>
      <c r="AF54" s="865"/>
      <c r="AG54" s="865"/>
      <c r="AH54" s="865"/>
      <c r="AI54" s="865"/>
      <c r="AJ54" s="865"/>
      <c r="AK54" s="865"/>
      <c r="AL54" s="865"/>
      <c r="AM54" s="865"/>
      <c r="AN54" s="865"/>
      <c r="AO54" s="865"/>
      <c r="AP54" s="865"/>
      <c r="AQ54" s="866"/>
      <c r="AR54" s="193"/>
      <c r="AS54" s="85"/>
    </row>
    <row r="55" spans="1:149" ht="15.75" customHeight="1" x14ac:dyDescent="0.25">
      <c r="B55" s="402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544"/>
      <c r="Y55" s="867"/>
      <c r="Z55" s="868"/>
      <c r="AA55" s="868"/>
      <c r="AB55" s="868"/>
      <c r="AC55" s="868"/>
      <c r="AD55" s="868"/>
      <c r="AE55" s="868"/>
      <c r="AF55" s="868"/>
      <c r="AG55" s="868"/>
      <c r="AH55" s="868"/>
      <c r="AI55" s="868"/>
      <c r="AJ55" s="868"/>
      <c r="AK55" s="868"/>
      <c r="AL55" s="868"/>
      <c r="AM55" s="868"/>
      <c r="AN55" s="868"/>
      <c r="AO55" s="868"/>
      <c r="AP55" s="868"/>
      <c r="AQ55" s="869"/>
      <c r="AR55" s="193"/>
      <c r="AS55" s="85"/>
    </row>
    <row r="56" spans="1:149" ht="27.75" customHeight="1" x14ac:dyDescent="0.25">
      <c r="A56" s="840" t="s">
        <v>163</v>
      </c>
      <c r="B56" s="841"/>
      <c r="C56" s="841"/>
      <c r="D56" s="841"/>
      <c r="E56" s="841"/>
      <c r="F56" s="841"/>
      <c r="G56" s="841"/>
      <c r="H56" s="841"/>
      <c r="I56" s="841"/>
      <c r="J56" s="841"/>
      <c r="K56" s="841"/>
      <c r="L56" s="841"/>
      <c r="M56" s="841"/>
      <c r="N56" s="841"/>
      <c r="O56" s="841"/>
      <c r="P56" s="841"/>
      <c r="Q56" s="841"/>
      <c r="Y56" s="867"/>
      <c r="Z56" s="868"/>
      <c r="AA56" s="868"/>
      <c r="AB56" s="868"/>
      <c r="AC56" s="868"/>
      <c r="AD56" s="868"/>
      <c r="AE56" s="868"/>
      <c r="AF56" s="868"/>
      <c r="AG56" s="868"/>
      <c r="AH56" s="868"/>
      <c r="AI56" s="868"/>
      <c r="AJ56" s="868"/>
      <c r="AK56" s="868"/>
      <c r="AL56" s="868"/>
      <c r="AM56" s="868"/>
      <c r="AN56" s="868"/>
      <c r="AO56" s="868"/>
      <c r="AP56" s="868"/>
      <c r="AQ56" s="869"/>
      <c r="AR56" s="194"/>
      <c r="AS56" s="85"/>
    </row>
    <row r="57" spans="1:149" ht="18" customHeight="1" x14ac:dyDescent="0.25">
      <c r="A57" s="545"/>
      <c r="B57" s="546"/>
      <c r="C57" s="546"/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6"/>
      <c r="O57" s="546"/>
      <c r="P57" s="546"/>
      <c r="Q57" s="546"/>
      <c r="Y57" s="867"/>
      <c r="Z57" s="868"/>
      <c r="AA57" s="868"/>
      <c r="AB57" s="868"/>
      <c r="AC57" s="868"/>
      <c r="AD57" s="868"/>
      <c r="AE57" s="868"/>
      <c r="AF57" s="868"/>
      <c r="AG57" s="868"/>
      <c r="AH57" s="868"/>
      <c r="AI57" s="868"/>
      <c r="AJ57" s="868"/>
      <c r="AK57" s="868"/>
      <c r="AL57" s="868"/>
      <c r="AM57" s="868"/>
      <c r="AN57" s="868"/>
      <c r="AO57" s="868"/>
      <c r="AP57" s="868"/>
      <c r="AQ57" s="869"/>
      <c r="AR57" s="193"/>
      <c r="AS57" s="85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</row>
    <row r="58" spans="1:149" ht="17.25" customHeight="1" x14ac:dyDescent="0.2">
      <c r="A58" s="545"/>
      <c r="B58" s="546"/>
      <c r="C58" s="546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Y58" s="867"/>
      <c r="Z58" s="868"/>
      <c r="AA58" s="868"/>
      <c r="AB58" s="868"/>
      <c r="AC58" s="868"/>
      <c r="AD58" s="868"/>
      <c r="AE58" s="868"/>
      <c r="AF58" s="868"/>
      <c r="AG58" s="868"/>
      <c r="AH58" s="868"/>
      <c r="AI58" s="868"/>
      <c r="AJ58" s="868"/>
      <c r="AK58" s="868"/>
      <c r="AL58" s="868"/>
      <c r="AM58" s="868"/>
      <c r="AN58" s="868"/>
      <c r="AO58" s="868"/>
      <c r="AP58" s="868"/>
      <c r="AQ58" s="869"/>
      <c r="AR58" s="4"/>
      <c r="AS58" s="85"/>
      <c r="AT58" s="4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</row>
    <row r="59" spans="1:149" ht="23.25" customHeight="1" x14ac:dyDescent="0.25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Y59" s="867"/>
      <c r="Z59" s="868"/>
      <c r="AA59" s="868"/>
      <c r="AB59" s="868"/>
      <c r="AC59" s="868"/>
      <c r="AD59" s="868"/>
      <c r="AE59" s="868"/>
      <c r="AF59" s="868"/>
      <c r="AG59" s="868"/>
      <c r="AH59" s="868"/>
      <c r="AI59" s="868"/>
      <c r="AJ59" s="868"/>
      <c r="AK59" s="868"/>
      <c r="AL59" s="868"/>
      <c r="AM59" s="868"/>
      <c r="AN59" s="868"/>
      <c r="AO59" s="868"/>
      <c r="AP59" s="868"/>
      <c r="AQ59" s="869"/>
      <c r="AR59" s="199"/>
      <c r="AS59" s="85"/>
      <c r="AT59" s="4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</row>
    <row r="60" spans="1:149" ht="9.75" customHeight="1" thickBot="1" x14ac:dyDescent="0.3">
      <c r="A60" s="195"/>
      <c r="B60" s="196"/>
      <c r="C60" s="196"/>
      <c r="D60" s="196"/>
      <c r="E60" s="196"/>
      <c r="F60" s="196"/>
      <c r="G60" s="196"/>
      <c r="H60" s="196"/>
      <c r="I60" s="196"/>
      <c r="J60" s="4"/>
      <c r="K60" s="4"/>
      <c r="L60" s="4"/>
      <c r="M60" s="196"/>
      <c r="N60" s="196"/>
      <c r="O60" s="196"/>
      <c r="P60" s="4"/>
      <c r="Q60" s="4"/>
      <c r="Y60" s="867"/>
      <c r="Z60" s="868"/>
      <c r="AA60" s="868"/>
      <c r="AB60" s="868"/>
      <c r="AC60" s="868"/>
      <c r="AD60" s="868"/>
      <c r="AE60" s="868"/>
      <c r="AF60" s="868"/>
      <c r="AG60" s="868"/>
      <c r="AH60" s="868"/>
      <c r="AI60" s="868"/>
      <c r="AJ60" s="868"/>
      <c r="AK60" s="868"/>
      <c r="AL60" s="868"/>
      <c r="AM60" s="868"/>
      <c r="AN60" s="868"/>
      <c r="AO60" s="868"/>
      <c r="AP60" s="868"/>
      <c r="AQ60" s="869"/>
      <c r="AR60" s="200"/>
      <c r="AS60" s="85"/>
      <c r="AT60" s="4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</row>
    <row r="61" spans="1:149" ht="27" customHeight="1" x14ac:dyDescent="0.3">
      <c r="A61" s="519" t="s">
        <v>72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15" t="s">
        <v>70</v>
      </c>
      <c r="N61" s="4"/>
      <c r="O61" s="4"/>
      <c r="P61" s="4"/>
      <c r="Y61" s="867"/>
      <c r="Z61" s="868"/>
      <c r="AA61" s="868"/>
      <c r="AB61" s="868"/>
      <c r="AC61" s="868"/>
      <c r="AD61" s="868"/>
      <c r="AE61" s="868"/>
      <c r="AF61" s="868"/>
      <c r="AG61" s="868"/>
      <c r="AH61" s="868"/>
      <c r="AI61" s="868"/>
      <c r="AJ61" s="868"/>
      <c r="AK61" s="868"/>
      <c r="AL61" s="868"/>
      <c r="AM61" s="868"/>
      <c r="AN61" s="868"/>
      <c r="AO61" s="868"/>
      <c r="AP61" s="868"/>
      <c r="AQ61" s="869"/>
      <c r="AR61" s="4"/>
      <c r="AS61" s="85"/>
      <c r="AT61" s="4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</row>
    <row r="62" spans="1:149" ht="15" customHeight="1" x14ac:dyDescent="0.2">
      <c r="Y62" s="870"/>
      <c r="Z62" s="871"/>
      <c r="AA62" s="871"/>
      <c r="AB62" s="871"/>
      <c r="AC62" s="871"/>
      <c r="AD62" s="871"/>
      <c r="AE62" s="871"/>
      <c r="AF62" s="871"/>
      <c r="AG62" s="871"/>
      <c r="AH62" s="871"/>
      <c r="AI62" s="871"/>
      <c r="AJ62" s="871"/>
      <c r="AK62" s="871"/>
      <c r="AL62" s="871"/>
      <c r="AM62" s="871"/>
      <c r="AN62" s="871"/>
      <c r="AO62" s="871"/>
      <c r="AP62" s="871"/>
      <c r="AQ62" s="872"/>
      <c r="AR62" s="4"/>
      <c r="AS62" s="85"/>
      <c r="AT62" s="4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</row>
    <row r="63" spans="1:149" ht="20.25" x14ac:dyDescent="0.3">
      <c r="A63" s="640"/>
      <c r="AR63" s="4"/>
      <c r="AS63" s="85"/>
      <c r="AT63" s="4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</row>
    <row r="64" spans="1:149" x14ac:dyDescent="0.2">
      <c r="AR64" s="4"/>
      <c r="AS64" s="4"/>
      <c r="AT64" s="4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</row>
    <row r="65" spans="44:149" x14ac:dyDescent="0.2">
      <c r="AR65" s="4"/>
      <c r="AS65" s="4"/>
      <c r="AT65" s="4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</row>
    <row r="66" spans="44:149" x14ac:dyDescent="0.2">
      <c r="AR66" s="29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</row>
    <row r="67" spans="44:149" x14ac:dyDescent="0.2">
      <c r="AR67" s="28"/>
      <c r="AS67" s="28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</row>
    <row r="68" spans="44:149" x14ac:dyDescent="0.2">
      <c r="AR68" s="28"/>
      <c r="AS68" s="28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</row>
    <row r="69" spans="44:149" x14ac:dyDescent="0.2">
      <c r="AR69" s="28"/>
      <c r="AS69" s="28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</row>
    <row r="70" spans="44:149" x14ac:dyDescent="0.2"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</row>
  </sheetData>
  <sheetProtection algorithmName="SHA-512" hashValue="7SVec6lO9P/el+lWqL4bIwKWZWE5li2kwigVakyH4rgwLjMuFphxuahEEG/a/jeHD3yJDgtOR/zv2/XucavcDA==" saltValue="1x1zxe0ndKBcjsfa67uO9Q==" spinCount="100000" sheet="1" objects="1" scenarios="1" selectLockedCells="1"/>
  <mergeCells count="51">
    <mergeCell ref="A45:O48"/>
    <mergeCell ref="Y54:AQ62"/>
    <mergeCell ref="A5:B5"/>
    <mergeCell ref="A31:B31"/>
    <mergeCell ref="A32:B32"/>
    <mergeCell ref="A33:B33"/>
    <mergeCell ref="A34:B34"/>
    <mergeCell ref="A23:B23"/>
    <mergeCell ref="A24:B24"/>
    <mergeCell ref="A25:B25"/>
    <mergeCell ref="Y50:AC50"/>
    <mergeCell ref="Y51:AC51"/>
    <mergeCell ref="A10:B10"/>
    <mergeCell ref="A11:B11"/>
    <mergeCell ref="A12:B12"/>
    <mergeCell ref="A13:B13"/>
    <mergeCell ref="A35:B35"/>
    <mergeCell ref="A29:B29"/>
    <mergeCell ref="A30:B30"/>
    <mergeCell ref="O1:U1"/>
    <mergeCell ref="A14:B14"/>
    <mergeCell ref="A27:B27"/>
    <mergeCell ref="A28:B28"/>
    <mergeCell ref="A26:B26"/>
    <mergeCell ref="A21:B21"/>
    <mergeCell ref="AE1:AI1"/>
    <mergeCell ref="AM1:AQ1"/>
    <mergeCell ref="A3:B3"/>
    <mergeCell ref="C3:I3"/>
    <mergeCell ref="K3:O3"/>
    <mergeCell ref="Q3:U3"/>
    <mergeCell ref="Y3:AC3"/>
    <mergeCell ref="AE3:AG3"/>
    <mergeCell ref="AI3:AO3"/>
    <mergeCell ref="O2:U2"/>
    <mergeCell ref="A56:Q56"/>
    <mergeCell ref="A6:B6"/>
    <mergeCell ref="A7:B7"/>
    <mergeCell ref="A8:B8"/>
    <mergeCell ref="Y47:AC47"/>
    <mergeCell ref="A17:B17"/>
    <mergeCell ref="A16:B16"/>
    <mergeCell ref="A15:B15"/>
    <mergeCell ref="A22:B22"/>
    <mergeCell ref="A20:B20"/>
    <mergeCell ref="A38:B38"/>
    <mergeCell ref="Y46:AC46"/>
    <mergeCell ref="A9:B9"/>
    <mergeCell ref="Y48:AC48"/>
    <mergeCell ref="Y49:AC49"/>
    <mergeCell ref="A36:B36"/>
  </mergeCells>
  <pageMargins left="0" right="0" top="0" bottom="0" header="0" footer="0"/>
  <pageSetup scale="34" fitToHeight="2" orientation="landscape" r:id="rId1"/>
  <colBreaks count="1" manualBreakCount="1">
    <brk id="45" max="6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16"/>
  <sheetViews>
    <sheetView zoomScale="60" zoomScaleNormal="60" workbookViewId="0">
      <selection activeCell="AM9" sqref="AM9:AM16"/>
    </sheetView>
  </sheetViews>
  <sheetFormatPr defaultRowHeight="15" x14ac:dyDescent="0.25"/>
  <cols>
    <col min="1" max="1" width="42.28515625" customWidth="1"/>
    <col min="2" max="2" width="12.42578125" customWidth="1"/>
    <col min="3" max="3" width="13.7109375" customWidth="1"/>
    <col min="4" max="4" width="8.42578125" hidden="1" customWidth="1"/>
    <col min="5" max="5" width="13.7109375" customWidth="1"/>
    <col min="6" max="6" width="8.42578125" hidden="1" customWidth="1"/>
    <col min="7" max="7" width="13.7109375" customWidth="1"/>
    <col min="8" max="8" width="8.42578125" hidden="1" customWidth="1"/>
    <col min="9" max="9" width="13.7109375" customWidth="1"/>
    <col min="10" max="10" width="8.42578125" hidden="1" customWidth="1"/>
    <col min="11" max="11" width="13.7109375" customWidth="1"/>
    <col min="12" max="12" width="8.42578125" hidden="1" customWidth="1"/>
    <col min="13" max="13" width="13.7109375" customWidth="1"/>
    <col min="14" max="14" width="8.42578125" hidden="1" customWidth="1"/>
    <col min="15" max="15" width="13.28515625" customWidth="1"/>
    <col min="16" max="16" width="8.42578125" hidden="1" customWidth="1"/>
    <col min="17" max="17" width="13.7109375" customWidth="1"/>
    <col min="18" max="18" width="8.42578125" hidden="1" customWidth="1"/>
    <col min="19" max="19" width="13.7109375" customWidth="1"/>
    <col min="20" max="20" width="8.42578125" hidden="1" customWidth="1"/>
    <col min="21" max="21" width="13.7109375" customWidth="1"/>
    <col min="22" max="22" width="8.42578125" hidden="1" customWidth="1"/>
    <col min="23" max="23" width="13.7109375" customWidth="1"/>
    <col min="24" max="24" width="8.42578125" hidden="1" customWidth="1"/>
    <col min="25" max="25" width="13.7109375" customWidth="1"/>
    <col min="26" max="26" width="8.42578125" hidden="1" customWidth="1"/>
    <col min="27" max="27" width="13.7109375" customWidth="1"/>
    <col min="28" max="28" width="8.42578125" hidden="1" customWidth="1"/>
    <col min="29" max="29" width="13.7109375" customWidth="1"/>
    <col min="30" max="30" width="8.42578125" hidden="1" customWidth="1"/>
    <col min="31" max="31" width="13.7109375" customWidth="1"/>
    <col min="32" max="32" width="8.42578125" hidden="1" customWidth="1"/>
    <col min="33" max="33" width="13.7109375" customWidth="1"/>
    <col min="34" max="34" width="8.42578125" hidden="1" customWidth="1"/>
    <col min="35" max="35" width="13.7109375" customWidth="1"/>
    <col min="36" max="36" width="8.42578125" hidden="1" customWidth="1"/>
    <col min="37" max="37" width="13.7109375" customWidth="1"/>
    <col min="38" max="38" width="8.42578125" hidden="1" customWidth="1"/>
    <col min="39" max="39" width="13.7109375" customWidth="1"/>
    <col min="40" max="40" width="8.42578125" hidden="1" customWidth="1"/>
    <col min="41" max="41" width="13.7109375" customWidth="1"/>
    <col min="42" max="42" width="8.42578125" hidden="1" customWidth="1"/>
    <col min="43" max="43" width="13.7109375" customWidth="1"/>
    <col min="44" max="44" width="8.42578125" hidden="1" customWidth="1"/>
    <col min="45" max="45" width="13.7109375" customWidth="1"/>
    <col min="46" max="46" width="8.42578125" hidden="1" customWidth="1"/>
    <col min="47" max="47" width="3.140625" customWidth="1"/>
  </cols>
  <sheetData>
    <row r="1" spans="1:149" s="2" customFormat="1" ht="33.75" customHeight="1" x14ac:dyDescent="0.3">
      <c r="A1" s="50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06" t="s">
        <v>0</v>
      </c>
      <c r="P1" s="806"/>
      <c r="Q1" s="806"/>
      <c r="R1" s="806"/>
      <c r="S1" s="806"/>
      <c r="T1" s="806"/>
      <c r="U1" s="806"/>
      <c r="V1" s="416"/>
      <c r="W1" s="32"/>
      <c r="X1" s="32"/>
      <c r="Y1" s="1"/>
      <c r="Z1" s="1"/>
      <c r="AA1" s="1"/>
      <c r="AB1" s="1"/>
      <c r="AC1" s="1"/>
      <c r="AD1" s="1"/>
      <c r="AE1" s="896" t="s">
        <v>1</v>
      </c>
      <c r="AF1" s="896"/>
      <c r="AG1" s="896"/>
      <c r="AH1" s="896"/>
      <c r="AI1" s="896"/>
      <c r="AJ1" s="417"/>
      <c r="AK1" s="518" t="s">
        <v>2</v>
      </c>
      <c r="AL1" s="89"/>
      <c r="AM1" s="931"/>
      <c r="AN1" s="931"/>
      <c r="AO1" s="931"/>
      <c r="AP1" s="931"/>
      <c r="AQ1" s="931"/>
      <c r="AR1" s="126"/>
      <c r="AS1" s="83"/>
      <c r="AT1" s="4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276"/>
      <c r="BL1" s="276"/>
      <c r="BM1" s="276"/>
      <c r="BN1" s="276"/>
      <c r="BO1" s="276"/>
      <c r="BP1" s="276"/>
      <c r="BQ1" s="276"/>
      <c r="BR1" s="276"/>
      <c r="BS1" s="276"/>
      <c r="BT1" s="276"/>
      <c r="BU1" s="276"/>
      <c r="BV1" s="276"/>
      <c r="BW1" s="276"/>
      <c r="BX1" s="276"/>
      <c r="BY1" s="276"/>
      <c r="BZ1" s="276"/>
      <c r="CA1" s="276"/>
      <c r="CB1" s="276"/>
      <c r="CC1" s="276"/>
      <c r="CD1" s="276"/>
      <c r="CE1" s="276"/>
      <c r="CF1" s="276"/>
      <c r="CG1" s="276"/>
      <c r="CH1" s="276"/>
      <c r="CI1" s="276"/>
      <c r="CJ1" s="276"/>
      <c r="CK1" s="276"/>
      <c r="CL1" s="276"/>
      <c r="CM1" s="276"/>
      <c r="CN1" s="276"/>
      <c r="CO1" s="276"/>
      <c r="CP1" s="276"/>
      <c r="CQ1" s="276"/>
      <c r="CR1" s="276"/>
      <c r="CS1" s="276"/>
      <c r="CT1" s="276"/>
      <c r="CU1" s="276"/>
      <c r="CV1" s="276"/>
      <c r="CW1" s="276"/>
      <c r="CX1" s="276"/>
      <c r="CY1" s="276"/>
      <c r="CZ1" s="276"/>
      <c r="DA1" s="276"/>
      <c r="DB1" s="276"/>
      <c r="DC1" s="276"/>
      <c r="DD1" s="276"/>
      <c r="DE1" s="276"/>
      <c r="DF1" s="276"/>
      <c r="DG1" s="276"/>
      <c r="DH1" s="276"/>
      <c r="DI1" s="276"/>
      <c r="DJ1" s="276"/>
      <c r="DK1" s="276"/>
      <c r="DL1" s="276"/>
      <c r="DM1" s="276"/>
      <c r="DN1" s="276"/>
      <c r="DO1" s="276"/>
      <c r="DP1" s="276"/>
      <c r="DQ1" s="276"/>
      <c r="DR1" s="276"/>
      <c r="DS1" s="276"/>
      <c r="DT1" s="276"/>
      <c r="DU1" s="276"/>
      <c r="DV1" s="276"/>
      <c r="DW1" s="276"/>
      <c r="DX1" s="276"/>
      <c r="DY1" s="276"/>
      <c r="DZ1" s="276"/>
      <c r="EA1" s="276"/>
      <c r="EB1" s="276"/>
      <c r="EC1" s="276"/>
      <c r="ED1" s="276"/>
      <c r="EE1" s="276"/>
      <c r="EF1" s="276"/>
      <c r="EG1" s="276"/>
      <c r="EH1" s="276"/>
      <c r="EI1" s="276"/>
      <c r="EJ1" s="276"/>
      <c r="EK1" s="276"/>
      <c r="EL1" s="276"/>
      <c r="EM1" s="276"/>
      <c r="EN1" s="276"/>
      <c r="EO1" s="276"/>
      <c r="EP1" s="276"/>
      <c r="EQ1" s="276"/>
      <c r="ER1" s="276"/>
      <c r="ES1" s="276"/>
    </row>
    <row r="2" spans="1:149" s="28" customFormat="1" ht="24" customHeight="1" x14ac:dyDescent="0.35">
      <c r="A2" s="5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933" t="s">
        <v>145</v>
      </c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33"/>
      <c r="AA2" s="443"/>
      <c r="AB2" s="418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84"/>
      <c r="AT2" s="21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F2" s="277"/>
      <c r="BG2" s="277"/>
      <c r="BH2" s="277"/>
      <c r="BI2" s="277"/>
      <c r="BJ2" s="277"/>
      <c r="BK2" s="277"/>
      <c r="BL2" s="277"/>
      <c r="BM2" s="277"/>
      <c r="BN2" s="277"/>
      <c r="BO2" s="277"/>
      <c r="BP2" s="277"/>
      <c r="BQ2" s="277"/>
      <c r="BR2" s="277"/>
      <c r="BS2" s="277"/>
      <c r="BT2" s="277"/>
      <c r="BU2" s="277"/>
      <c r="BV2" s="277"/>
      <c r="BW2" s="277"/>
      <c r="BX2" s="277"/>
      <c r="BY2" s="277"/>
      <c r="BZ2" s="277"/>
      <c r="CA2" s="277"/>
      <c r="CB2" s="277"/>
      <c r="CC2" s="277"/>
      <c r="CD2" s="277"/>
      <c r="CE2" s="277"/>
      <c r="CF2" s="277"/>
      <c r="CG2" s="277"/>
      <c r="CH2" s="277"/>
      <c r="CI2" s="277"/>
      <c r="CJ2" s="277"/>
      <c r="CK2" s="277"/>
      <c r="CL2" s="277"/>
      <c r="CM2" s="277"/>
      <c r="CN2" s="277"/>
      <c r="CO2" s="277"/>
      <c r="CP2" s="277"/>
      <c r="CQ2" s="277"/>
      <c r="CR2" s="277"/>
      <c r="CS2" s="277"/>
      <c r="CT2" s="277"/>
      <c r="CU2" s="277"/>
      <c r="CV2" s="277"/>
      <c r="CW2" s="277"/>
      <c r="CX2" s="277"/>
      <c r="CY2" s="277"/>
      <c r="CZ2" s="277"/>
      <c r="DA2" s="277"/>
      <c r="DB2" s="277"/>
      <c r="DC2" s="277"/>
      <c r="DD2" s="277"/>
      <c r="DE2" s="277"/>
      <c r="DF2" s="277"/>
      <c r="DG2" s="277"/>
      <c r="DH2" s="277"/>
      <c r="DI2" s="277"/>
      <c r="DJ2" s="277"/>
      <c r="DK2" s="277"/>
      <c r="DL2" s="277"/>
      <c r="DM2" s="277"/>
      <c r="DN2" s="277"/>
      <c r="DO2" s="277"/>
      <c r="DP2" s="277"/>
      <c r="DQ2" s="277"/>
      <c r="DR2" s="277"/>
      <c r="DS2" s="277"/>
      <c r="DT2" s="277"/>
      <c r="DU2" s="277"/>
      <c r="DV2" s="277"/>
      <c r="DW2" s="277"/>
      <c r="DX2" s="277"/>
      <c r="DY2" s="277"/>
      <c r="DZ2" s="277"/>
      <c r="EA2" s="277"/>
      <c r="EB2" s="277"/>
      <c r="EC2" s="277"/>
      <c r="ED2" s="277"/>
      <c r="EE2" s="277"/>
      <c r="EF2" s="277"/>
      <c r="EG2" s="277"/>
      <c r="EH2" s="277"/>
      <c r="EI2" s="277"/>
      <c r="EJ2" s="277"/>
      <c r="EK2" s="277"/>
      <c r="EL2" s="277"/>
      <c r="EM2" s="277"/>
      <c r="EN2" s="277"/>
      <c r="EO2" s="277"/>
      <c r="EP2" s="277"/>
      <c r="EQ2" s="277"/>
      <c r="ER2" s="277"/>
      <c r="ES2" s="277"/>
    </row>
    <row r="3" spans="1:149" s="2" customFormat="1" ht="33" customHeight="1" x14ac:dyDescent="0.3">
      <c r="A3" s="897" t="s">
        <v>4</v>
      </c>
      <c r="B3" s="898"/>
      <c r="C3" s="932"/>
      <c r="D3" s="932"/>
      <c r="E3" s="932"/>
      <c r="F3" s="932"/>
      <c r="G3" s="932"/>
      <c r="H3" s="932"/>
      <c r="I3" s="932"/>
      <c r="J3" s="104"/>
      <c r="K3" s="899" t="s">
        <v>5</v>
      </c>
      <c r="L3" s="899"/>
      <c r="M3" s="899"/>
      <c r="N3" s="899"/>
      <c r="O3" s="899"/>
      <c r="P3" s="420"/>
      <c r="Q3" s="780"/>
      <c r="R3" s="780"/>
      <c r="S3" s="780"/>
      <c r="T3" s="780"/>
      <c r="U3" s="780"/>
      <c r="V3" s="107"/>
      <c r="W3" s="517" t="s">
        <v>6</v>
      </c>
      <c r="X3" s="420"/>
      <c r="Y3" s="780"/>
      <c r="Z3" s="780"/>
      <c r="AA3" s="780"/>
      <c r="AB3" s="780"/>
      <c r="AC3" s="780"/>
      <c r="AD3" s="107"/>
      <c r="AE3" s="899" t="s">
        <v>7</v>
      </c>
      <c r="AF3" s="899"/>
      <c r="AG3" s="899"/>
      <c r="AH3" s="420"/>
      <c r="AI3" s="780"/>
      <c r="AJ3" s="780"/>
      <c r="AK3" s="780"/>
      <c r="AL3" s="780"/>
      <c r="AM3" s="780"/>
      <c r="AN3" s="780"/>
      <c r="AO3" s="780"/>
      <c r="AP3" s="107"/>
      <c r="AQ3" s="4"/>
      <c r="AR3" s="4"/>
      <c r="AS3" s="85"/>
      <c r="AT3" s="4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  <c r="DL3" s="276"/>
      <c r="DM3" s="276"/>
      <c r="DN3" s="276"/>
      <c r="DO3" s="276"/>
      <c r="DP3" s="276"/>
      <c r="DQ3" s="276"/>
      <c r="DR3" s="276"/>
      <c r="DS3" s="276"/>
      <c r="DT3" s="276"/>
      <c r="DU3" s="276"/>
      <c r="DV3" s="276"/>
      <c r="DW3" s="276"/>
      <c r="DX3" s="276"/>
      <c r="DY3" s="276"/>
      <c r="DZ3" s="276"/>
      <c r="EA3" s="276"/>
      <c r="EB3" s="276"/>
      <c r="EC3" s="276"/>
      <c r="ED3" s="276"/>
      <c r="EE3" s="276"/>
      <c r="EF3" s="276"/>
      <c r="EG3" s="276"/>
      <c r="EH3" s="276"/>
      <c r="EI3" s="276"/>
      <c r="EJ3" s="276"/>
      <c r="EK3" s="276"/>
      <c r="EL3" s="276"/>
      <c r="EM3" s="276"/>
      <c r="EN3" s="276"/>
      <c r="EO3" s="276"/>
      <c r="EP3" s="276"/>
      <c r="EQ3" s="276"/>
      <c r="ER3" s="276"/>
      <c r="ES3" s="276"/>
    </row>
    <row r="4" spans="1:149" s="2" customFormat="1" ht="12.75" customHeight="1" x14ac:dyDescent="0.25">
      <c r="A4" s="934" t="s">
        <v>167</v>
      </c>
      <c r="B4" s="935"/>
      <c r="C4" s="513"/>
      <c r="D4" s="513"/>
      <c r="E4" s="510"/>
      <c r="F4" s="510"/>
      <c r="G4" s="510"/>
      <c r="H4" s="510"/>
      <c r="I4" s="511"/>
      <c r="J4" s="509"/>
      <c r="K4" s="507"/>
      <c r="L4" s="507"/>
      <c r="M4" s="507"/>
      <c r="N4" s="507"/>
      <c r="O4" s="507"/>
      <c r="P4" s="506"/>
      <c r="Q4" s="107"/>
      <c r="R4" s="107"/>
      <c r="S4" s="107"/>
      <c r="T4" s="107"/>
      <c r="U4" s="107"/>
      <c r="V4" s="107"/>
      <c r="W4" s="506"/>
      <c r="X4" s="506"/>
      <c r="Y4" s="107"/>
      <c r="Z4" s="107"/>
      <c r="AA4" s="107"/>
      <c r="AB4" s="107"/>
      <c r="AC4" s="107"/>
      <c r="AD4" s="107"/>
      <c r="AE4" s="506"/>
      <c r="AF4" s="506"/>
      <c r="AG4" s="506"/>
      <c r="AH4" s="506"/>
      <c r="AI4" s="107"/>
      <c r="AJ4" s="107"/>
      <c r="AK4" s="107"/>
      <c r="AL4" s="107"/>
      <c r="AM4" s="107"/>
      <c r="AN4" s="107"/>
      <c r="AO4" s="107"/>
      <c r="AP4" s="107"/>
      <c r="AQ4" s="4"/>
      <c r="AR4" s="4"/>
      <c r="AS4" s="85"/>
      <c r="AT4" s="4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  <c r="CT4" s="276"/>
      <c r="CU4" s="276"/>
      <c r="CV4" s="276"/>
      <c r="CW4" s="276"/>
      <c r="CX4" s="276"/>
      <c r="CY4" s="276"/>
      <c r="CZ4" s="276"/>
      <c r="DA4" s="276"/>
      <c r="DB4" s="276"/>
      <c r="DC4" s="276"/>
      <c r="DD4" s="276"/>
      <c r="DE4" s="276"/>
      <c r="DF4" s="276"/>
      <c r="DG4" s="276"/>
      <c r="DH4" s="276"/>
      <c r="DI4" s="276"/>
      <c r="DJ4" s="276"/>
      <c r="DK4" s="276"/>
      <c r="DL4" s="276"/>
      <c r="DM4" s="276"/>
      <c r="DN4" s="276"/>
      <c r="DO4" s="276"/>
      <c r="DP4" s="276"/>
      <c r="DQ4" s="276"/>
      <c r="DR4" s="276"/>
      <c r="DS4" s="276"/>
      <c r="DT4" s="276"/>
      <c r="DU4" s="276"/>
      <c r="DV4" s="276"/>
      <c r="DW4" s="276"/>
      <c r="DX4" s="276"/>
      <c r="DY4" s="276"/>
      <c r="DZ4" s="276"/>
      <c r="EA4" s="276"/>
      <c r="EB4" s="276"/>
      <c r="EC4" s="276"/>
      <c r="ED4" s="276"/>
      <c r="EE4" s="276"/>
      <c r="EF4" s="276"/>
      <c r="EG4" s="276"/>
      <c r="EH4" s="276"/>
      <c r="EI4" s="276"/>
      <c r="EJ4" s="276"/>
      <c r="EK4" s="276"/>
      <c r="EL4" s="276"/>
      <c r="EM4" s="276"/>
      <c r="EN4" s="276"/>
      <c r="EO4" s="276"/>
      <c r="EP4" s="276"/>
      <c r="EQ4" s="276"/>
      <c r="ER4" s="276"/>
      <c r="ES4" s="276"/>
    </row>
    <row r="5" spans="1:149" s="2" customFormat="1" ht="33" customHeight="1" x14ac:dyDescent="0.25">
      <c r="A5" s="804"/>
      <c r="B5" s="816"/>
      <c r="C5" s="557"/>
      <c r="D5" s="512"/>
      <c r="E5" s="558"/>
      <c r="F5" s="512"/>
      <c r="G5" s="558"/>
      <c r="H5" s="512"/>
      <c r="I5" s="558"/>
      <c r="J5" s="512"/>
      <c r="K5" s="558"/>
      <c r="L5" s="512"/>
      <c r="M5" s="558"/>
      <c r="N5" s="508"/>
      <c r="O5" s="557"/>
      <c r="P5" s="508"/>
      <c r="Q5" s="557"/>
      <c r="R5" s="508"/>
      <c r="S5" s="557"/>
      <c r="T5" s="508"/>
      <c r="U5" s="557"/>
      <c r="V5" s="508"/>
      <c r="W5" s="557"/>
      <c r="X5" s="508"/>
      <c r="Y5" s="557"/>
      <c r="Z5" s="508"/>
      <c r="AA5" s="557"/>
      <c r="AB5" s="508"/>
      <c r="AC5" s="557"/>
      <c r="AD5" s="508"/>
      <c r="AE5" s="557"/>
      <c r="AF5" s="508"/>
      <c r="AG5" s="557"/>
      <c r="AH5" s="508"/>
      <c r="AI5" s="557"/>
      <c r="AJ5" s="508"/>
      <c r="AK5" s="557"/>
      <c r="AL5" s="508"/>
      <c r="AM5" s="557"/>
      <c r="AN5" s="508"/>
      <c r="AO5" s="557"/>
      <c r="AP5" s="508"/>
      <c r="AQ5" s="557"/>
      <c r="AR5" s="508"/>
      <c r="AS5" s="557"/>
      <c r="AT5" s="4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  <c r="CT5" s="276"/>
      <c r="CU5" s="276"/>
      <c r="CV5" s="276"/>
      <c r="CW5" s="276"/>
      <c r="CX5" s="276"/>
      <c r="CY5" s="276"/>
      <c r="CZ5" s="276"/>
      <c r="DA5" s="276"/>
      <c r="DB5" s="276"/>
      <c r="DC5" s="276"/>
      <c r="DD5" s="276"/>
      <c r="DE5" s="276"/>
      <c r="DF5" s="276"/>
      <c r="DG5" s="276"/>
      <c r="DH5" s="276"/>
      <c r="DI5" s="276"/>
      <c r="DJ5" s="276"/>
      <c r="DK5" s="276"/>
      <c r="DL5" s="276"/>
      <c r="DM5" s="276"/>
      <c r="DN5" s="276"/>
      <c r="DO5" s="276"/>
      <c r="DP5" s="276"/>
      <c r="DQ5" s="276"/>
      <c r="DR5" s="276"/>
      <c r="DS5" s="276"/>
      <c r="DT5" s="276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6"/>
      <c r="EJ5" s="276"/>
      <c r="EK5" s="276"/>
      <c r="EL5" s="276"/>
      <c r="EM5" s="276"/>
      <c r="EN5" s="276"/>
      <c r="EO5" s="276"/>
      <c r="EP5" s="276"/>
      <c r="EQ5" s="276"/>
      <c r="ER5" s="276"/>
      <c r="ES5" s="276"/>
    </row>
    <row r="6" spans="1:149" s="6" customFormat="1" ht="33" customHeight="1" x14ac:dyDescent="0.25">
      <c r="A6" s="798" t="s">
        <v>95</v>
      </c>
      <c r="B6" s="799"/>
      <c r="C6" s="161"/>
      <c r="D6" s="383"/>
      <c r="E6" s="161"/>
      <c r="F6" s="383"/>
      <c r="G6" s="161"/>
      <c r="H6" s="383"/>
      <c r="I6" s="161"/>
      <c r="J6" s="383"/>
      <c r="K6" s="161"/>
      <c r="L6" s="383"/>
      <c r="M6" s="161"/>
      <c r="N6" s="383"/>
      <c r="O6" s="161"/>
      <c r="P6" s="383"/>
      <c r="Q6" s="161"/>
      <c r="R6" s="383"/>
      <c r="S6" s="161"/>
      <c r="T6" s="383"/>
      <c r="U6" s="161"/>
      <c r="V6" s="383"/>
      <c r="W6" s="161"/>
      <c r="X6" s="383"/>
      <c r="Y6" s="161"/>
      <c r="Z6" s="383"/>
      <c r="AA6" s="161"/>
      <c r="AB6" s="383"/>
      <c r="AC6" s="161"/>
      <c r="AD6" s="383"/>
      <c r="AE6" s="161"/>
      <c r="AF6" s="383"/>
      <c r="AG6" s="161"/>
      <c r="AH6" s="383"/>
      <c r="AI6" s="161"/>
      <c r="AJ6" s="383"/>
      <c r="AK6" s="161"/>
      <c r="AL6" s="383"/>
      <c r="AM6" s="161"/>
      <c r="AN6" s="383"/>
      <c r="AO6" s="161"/>
      <c r="AP6" s="383"/>
      <c r="AQ6" s="161"/>
      <c r="AR6" s="383"/>
      <c r="AS6" s="161"/>
      <c r="AT6" s="383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278"/>
      <c r="CC6" s="278"/>
      <c r="CD6" s="278"/>
      <c r="CE6" s="278"/>
      <c r="CF6" s="278"/>
      <c r="CG6" s="278"/>
      <c r="CH6" s="278"/>
      <c r="CI6" s="278"/>
      <c r="CJ6" s="278"/>
      <c r="CK6" s="278"/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  <c r="DC6" s="278"/>
      <c r="DD6" s="278"/>
      <c r="DE6" s="278"/>
      <c r="DF6" s="278"/>
      <c r="DG6" s="278"/>
      <c r="DH6" s="278"/>
      <c r="DI6" s="278"/>
      <c r="DJ6" s="278"/>
      <c r="DK6" s="278"/>
      <c r="DL6" s="278"/>
      <c r="DM6" s="278"/>
      <c r="DN6" s="278"/>
      <c r="DO6" s="278"/>
      <c r="DP6" s="278"/>
      <c r="DQ6" s="278"/>
      <c r="DR6" s="278"/>
      <c r="DS6" s="278"/>
      <c r="DT6" s="278"/>
      <c r="DU6" s="278"/>
      <c r="DV6" s="278"/>
      <c r="DW6" s="278"/>
      <c r="DX6" s="278"/>
      <c r="DY6" s="278"/>
      <c r="DZ6" s="278"/>
      <c r="EA6" s="278"/>
      <c r="EB6" s="278"/>
      <c r="EC6" s="278"/>
      <c r="ED6" s="278"/>
      <c r="EE6" s="278"/>
      <c r="EF6" s="278"/>
      <c r="EG6" s="278"/>
      <c r="EH6" s="278"/>
      <c r="EI6" s="278"/>
      <c r="EJ6" s="278"/>
      <c r="EK6" s="278"/>
      <c r="EL6" s="278"/>
      <c r="EM6" s="278"/>
      <c r="EN6" s="278"/>
      <c r="EO6" s="278"/>
      <c r="EP6" s="278"/>
      <c r="EQ6" s="278"/>
      <c r="ER6" s="278"/>
      <c r="ES6" s="278"/>
    </row>
    <row r="7" spans="1:149" s="9" customFormat="1" ht="33" customHeight="1" x14ac:dyDescent="0.25">
      <c r="A7" s="807" t="s">
        <v>94</v>
      </c>
      <c r="B7" s="808"/>
      <c r="C7" s="162"/>
      <c r="D7" s="395"/>
      <c r="E7" s="162"/>
      <c r="F7" s="395"/>
      <c r="G7" s="162"/>
      <c r="H7" s="395"/>
      <c r="I7" s="162"/>
      <c r="J7" s="395"/>
      <c r="K7" s="162"/>
      <c r="L7" s="395"/>
      <c r="M7" s="162"/>
      <c r="N7" s="395"/>
      <c r="O7" s="162"/>
      <c r="P7" s="395"/>
      <c r="Q7" s="162"/>
      <c r="R7" s="395"/>
      <c r="S7" s="162"/>
      <c r="T7" s="395"/>
      <c r="U7" s="162"/>
      <c r="V7" s="395"/>
      <c r="W7" s="162"/>
      <c r="X7" s="395"/>
      <c r="Y7" s="162"/>
      <c r="Z7" s="395"/>
      <c r="AA7" s="162"/>
      <c r="AB7" s="395"/>
      <c r="AC7" s="162"/>
      <c r="AD7" s="395"/>
      <c r="AE7" s="162"/>
      <c r="AF7" s="395"/>
      <c r="AG7" s="162"/>
      <c r="AH7" s="395"/>
      <c r="AI7" s="162"/>
      <c r="AJ7" s="395"/>
      <c r="AK7" s="162"/>
      <c r="AL7" s="395"/>
      <c r="AM7" s="162"/>
      <c r="AN7" s="395"/>
      <c r="AO7" s="162"/>
      <c r="AP7" s="395"/>
      <c r="AQ7" s="162"/>
      <c r="AR7" s="395"/>
      <c r="AS7" s="162"/>
      <c r="AT7" s="395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79"/>
      <c r="BY7" s="279"/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79"/>
      <c r="CS7" s="279"/>
      <c r="CT7" s="279"/>
      <c r="CU7" s="279"/>
      <c r="CV7" s="279"/>
      <c r="CW7" s="279"/>
      <c r="CX7" s="279"/>
      <c r="CY7" s="279"/>
      <c r="CZ7" s="279"/>
      <c r="DA7" s="279"/>
      <c r="DB7" s="279"/>
      <c r="DC7" s="279"/>
      <c r="DD7" s="279"/>
      <c r="DE7" s="279"/>
      <c r="DF7" s="279"/>
      <c r="DG7" s="279"/>
      <c r="DH7" s="279"/>
      <c r="DI7" s="279"/>
      <c r="DJ7" s="279"/>
      <c r="DK7" s="279"/>
      <c r="DL7" s="279"/>
      <c r="DM7" s="279"/>
      <c r="DN7" s="279"/>
      <c r="DO7" s="279"/>
      <c r="DP7" s="279"/>
      <c r="DQ7" s="279"/>
      <c r="DR7" s="279"/>
      <c r="DS7" s="279"/>
      <c r="DT7" s="279"/>
      <c r="DU7" s="279"/>
      <c r="DV7" s="279"/>
      <c r="DW7" s="279"/>
      <c r="DX7" s="279"/>
      <c r="DY7" s="279"/>
      <c r="DZ7" s="279"/>
      <c r="EA7" s="279"/>
      <c r="EB7" s="279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79"/>
      <c r="EQ7" s="279"/>
      <c r="ER7" s="279"/>
      <c r="ES7" s="279"/>
    </row>
    <row r="8" spans="1:149" s="56" customFormat="1" ht="33" customHeight="1" thickBot="1" x14ac:dyDescent="0.45">
      <c r="A8" s="919" t="s">
        <v>160</v>
      </c>
      <c r="B8" s="920"/>
      <c r="C8" s="563" t="s">
        <v>12</v>
      </c>
      <c r="D8" s="564" t="s">
        <v>88</v>
      </c>
      <c r="E8" s="565" t="s">
        <v>13</v>
      </c>
      <c r="F8" s="566" t="s">
        <v>13</v>
      </c>
      <c r="G8" s="565" t="s">
        <v>14</v>
      </c>
      <c r="H8" s="566" t="s">
        <v>14</v>
      </c>
      <c r="I8" s="565" t="s">
        <v>15</v>
      </c>
      <c r="J8" s="566" t="s">
        <v>15</v>
      </c>
      <c r="K8" s="565" t="s">
        <v>16</v>
      </c>
      <c r="L8" s="566" t="s">
        <v>16</v>
      </c>
      <c r="M8" s="565" t="s">
        <v>17</v>
      </c>
      <c r="N8" s="566" t="s">
        <v>17</v>
      </c>
      <c r="O8" s="565" t="s">
        <v>18</v>
      </c>
      <c r="P8" s="566" t="s">
        <v>18</v>
      </c>
      <c r="Q8" s="567" t="s">
        <v>12</v>
      </c>
      <c r="R8" s="566" t="s">
        <v>12</v>
      </c>
      <c r="S8" s="567" t="s">
        <v>13</v>
      </c>
      <c r="T8" s="566" t="s">
        <v>13</v>
      </c>
      <c r="U8" s="567" t="s">
        <v>14</v>
      </c>
      <c r="V8" s="566" t="s">
        <v>14</v>
      </c>
      <c r="W8" s="567" t="s">
        <v>15</v>
      </c>
      <c r="X8" s="566" t="s">
        <v>15</v>
      </c>
      <c r="Y8" s="567" t="s">
        <v>16</v>
      </c>
      <c r="Z8" s="566" t="s">
        <v>89</v>
      </c>
      <c r="AA8" s="567" t="s">
        <v>17</v>
      </c>
      <c r="AB8" s="566" t="s">
        <v>17</v>
      </c>
      <c r="AC8" s="567" t="s">
        <v>18</v>
      </c>
      <c r="AD8" s="566" t="s">
        <v>18</v>
      </c>
      <c r="AE8" s="568" t="s">
        <v>12</v>
      </c>
      <c r="AF8" s="566" t="s">
        <v>12</v>
      </c>
      <c r="AG8" s="568" t="s">
        <v>13</v>
      </c>
      <c r="AH8" s="566" t="s">
        <v>13</v>
      </c>
      <c r="AI8" s="568" t="s">
        <v>14</v>
      </c>
      <c r="AJ8" s="566" t="s">
        <v>14</v>
      </c>
      <c r="AK8" s="568" t="s">
        <v>15</v>
      </c>
      <c r="AL8" s="566" t="s">
        <v>15</v>
      </c>
      <c r="AM8" s="568" t="s">
        <v>16</v>
      </c>
      <c r="AN8" s="566" t="s">
        <v>16</v>
      </c>
      <c r="AO8" s="568" t="s">
        <v>17</v>
      </c>
      <c r="AP8" s="566" t="s">
        <v>17</v>
      </c>
      <c r="AQ8" s="568" t="s">
        <v>18</v>
      </c>
      <c r="AR8" s="566" t="s">
        <v>18</v>
      </c>
      <c r="AS8" s="569" t="s">
        <v>12</v>
      </c>
      <c r="AT8" s="412" t="s">
        <v>12</v>
      </c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</row>
    <row r="9" spans="1:149" s="56" customFormat="1" ht="33" customHeight="1" x14ac:dyDescent="0.35">
      <c r="A9" s="842" t="s">
        <v>85</v>
      </c>
      <c r="B9" s="843"/>
      <c r="C9" s="171"/>
      <c r="D9" s="408">
        <f t="shared" ref="D9:D16" si="0">C9</f>
        <v>0</v>
      </c>
      <c r="E9" s="171"/>
      <c r="F9" s="408">
        <f t="shared" ref="F9:F16" si="1">E9</f>
        <v>0</v>
      </c>
      <c r="G9" s="171"/>
      <c r="H9" s="408">
        <f t="shared" ref="H9:H16" si="2">G9</f>
        <v>0</v>
      </c>
      <c r="I9" s="171"/>
      <c r="J9" s="408">
        <f t="shared" ref="J9:J16" si="3">I9</f>
        <v>0</v>
      </c>
      <c r="K9" s="171"/>
      <c r="L9" s="408">
        <f t="shared" ref="L9:L16" si="4">K9</f>
        <v>0</v>
      </c>
      <c r="M9" s="171"/>
      <c r="N9" s="408">
        <f t="shared" ref="N9:N16" si="5">M9</f>
        <v>0</v>
      </c>
      <c r="O9" s="171"/>
      <c r="P9" s="408">
        <f t="shared" ref="P9:P16" si="6">O9</f>
        <v>0</v>
      </c>
      <c r="Q9" s="173"/>
      <c r="R9" s="408">
        <f t="shared" ref="R9:R16" si="7">Q9</f>
        <v>0</v>
      </c>
      <c r="S9" s="173"/>
      <c r="T9" s="408">
        <f>S9</f>
        <v>0</v>
      </c>
      <c r="U9" s="173"/>
      <c r="V9" s="408">
        <f>U9</f>
        <v>0</v>
      </c>
      <c r="W9" s="173"/>
      <c r="X9" s="408">
        <f>W9</f>
        <v>0</v>
      </c>
      <c r="Y9" s="173"/>
      <c r="Z9" s="408">
        <f>Y9</f>
        <v>0</v>
      </c>
      <c r="AA9" s="173"/>
      <c r="AB9" s="408">
        <f>AA9</f>
        <v>0</v>
      </c>
      <c r="AC9" s="173"/>
      <c r="AD9" s="408">
        <f>AC9</f>
        <v>0</v>
      </c>
      <c r="AE9" s="174"/>
      <c r="AF9" s="408">
        <f>AE9</f>
        <v>0</v>
      </c>
      <c r="AG9" s="174"/>
      <c r="AH9" s="408">
        <f>AG9</f>
        <v>0</v>
      </c>
      <c r="AI9" s="174"/>
      <c r="AJ9" s="408">
        <f>AI9</f>
        <v>0</v>
      </c>
      <c r="AK9" s="174"/>
      <c r="AL9" s="408">
        <f>AK9</f>
        <v>0</v>
      </c>
      <c r="AM9" s="174"/>
      <c r="AN9" s="408">
        <f>AM9</f>
        <v>0</v>
      </c>
      <c r="AO9" s="174"/>
      <c r="AP9" s="408">
        <f>AO9</f>
        <v>0</v>
      </c>
      <c r="AQ9" s="174"/>
      <c r="AR9" s="408">
        <f>AQ9</f>
        <v>0</v>
      </c>
      <c r="AS9" s="304"/>
      <c r="AT9" s="408">
        <f>AS9</f>
        <v>0</v>
      </c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</row>
    <row r="10" spans="1:149" s="61" customFormat="1" ht="33" customHeight="1" x14ac:dyDescent="0.25">
      <c r="A10" s="813" t="s">
        <v>20</v>
      </c>
      <c r="B10" s="813"/>
      <c r="C10" s="171"/>
      <c r="D10" s="408">
        <f t="shared" si="0"/>
        <v>0</v>
      </c>
      <c r="E10" s="171"/>
      <c r="F10" s="408">
        <f t="shared" si="1"/>
        <v>0</v>
      </c>
      <c r="G10" s="171"/>
      <c r="H10" s="408">
        <f t="shared" si="2"/>
        <v>0</v>
      </c>
      <c r="I10" s="171"/>
      <c r="J10" s="408">
        <f t="shared" si="3"/>
        <v>0</v>
      </c>
      <c r="K10" s="171"/>
      <c r="L10" s="408">
        <f t="shared" si="4"/>
        <v>0</v>
      </c>
      <c r="M10" s="171"/>
      <c r="N10" s="408">
        <f t="shared" si="5"/>
        <v>0</v>
      </c>
      <c r="O10" s="171"/>
      <c r="P10" s="408">
        <f t="shared" si="6"/>
        <v>0</v>
      </c>
      <c r="Q10" s="173"/>
      <c r="R10" s="408">
        <f t="shared" si="7"/>
        <v>0</v>
      </c>
      <c r="S10" s="173"/>
      <c r="T10" s="408">
        <f t="shared" ref="T10:AH16" si="8">S10</f>
        <v>0</v>
      </c>
      <c r="U10" s="173"/>
      <c r="V10" s="408">
        <f t="shared" si="8"/>
        <v>0</v>
      </c>
      <c r="W10" s="173"/>
      <c r="X10" s="408">
        <f t="shared" si="8"/>
        <v>0</v>
      </c>
      <c r="Y10" s="173"/>
      <c r="Z10" s="408">
        <f t="shared" si="8"/>
        <v>0</v>
      </c>
      <c r="AA10" s="173"/>
      <c r="AB10" s="408">
        <f t="shared" si="8"/>
        <v>0</v>
      </c>
      <c r="AC10" s="173"/>
      <c r="AD10" s="408">
        <f t="shared" si="8"/>
        <v>0</v>
      </c>
      <c r="AE10" s="174"/>
      <c r="AF10" s="408">
        <f t="shared" si="8"/>
        <v>0</v>
      </c>
      <c r="AG10" s="174"/>
      <c r="AH10" s="408">
        <f t="shared" si="8"/>
        <v>0</v>
      </c>
      <c r="AI10" s="174"/>
      <c r="AJ10" s="408">
        <f t="shared" ref="AJ10:AP16" si="9">AI10</f>
        <v>0</v>
      </c>
      <c r="AK10" s="174"/>
      <c r="AL10" s="408">
        <f t="shared" si="9"/>
        <v>0</v>
      </c>
      <c r="AM10" s="174"/>
      <c r="AN10" s="408">
        <f t="shared" si="9"/>
        <v>0</v>
      </c>
      <c r="AO10" s="174"/>
      <c r="AP10" s="408">
        <f t="shared" si="9"/>
        <v>0</v>
      </c>
      <c r="AQ10" s="174"/>
      <c r="AR10" s="408">
        <f t="shared" ref="AR10:AT16" si="10">AQ10</f>
        <v>0</v>
      </c>
      <c r="AS10" s="304"/>
      <c r="AT10" s="408">
        <f t="shared" si="10"/>
        <v>0</v>
      </c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1"/>
      <c r="CC10" s="281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1"/>
      <c r="CU10" s="281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281"/>
      <c r="DJ10" s="281"/>
      <c r="DK10" s="281"/>
      <c r="DL10" s="281"/>
      <c r="DM10" s="281"/>
      <c r="DN10" s="281"/>
      <c r="DO10" s="281"/>
      <c r="DP10" s="281"/>
      <c r="DQ10" s="281"/>
      <c r="DR10" s="281"/>
      <c r="DS10" s="281"/>
      <c r="DT10" s="281"/>
      <c r="DU10" s="281"/>
      <c r="DV10" s="281"/>
      <c r="DW10" s="281"/>
      <c r="DX10" s="281"/>
      <c r="DY10" s="281"/>
      <c r="DZ10" s="281"/>
      <c r="EA10" s="281"/>
      <c r="EB10" s="281"/>
      <c r="EC10" s="281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</row>
    <row r="11" spans="1:149" s="61" customFormat="1" ht="33" customHeight="1" x14ac:dyDescent="0.25">
      <c r="A11" s="813" t="s">
        <v>19</v>
      </c>
      <c r="B11" s="813"/>
      <c r="C11" s="171"/>
      <c r="D11" s="408">
        <f t="shared" si="0"/>
        <v>0</v>
      </c>
      <c r="E11" s="171"/>
      <c r="F11" s="408">
        <f t="shared" si="1"/>
        <v>0</v>
      </c>
      <c r="G11" s="171"/>
      <c r="H11" s="408">
        <f t="shared" si="2"/>
        <v>0</v>
      </c>
      <c r="I11" s="171"/>
      <c r="J11" s="408">
        <f t="shared" si="3"/>
        <v>0</v>
      </c>
      <c r="K11" s="171"/>
      <c r="L11" s="408">
        <f t="shared" si="4"/>
        <v>0</v>
      </c>
      <c r="M11" s="171"/>
      <c r="N11" s="408">
        <f t="shared" si="5"/>
        <v>0</v>
      </c>
      <c r="O11" s="171"/>
      <c r="P11" s="408">
        <f t="shared" si="6"/>
        <v>0</v>
      </c>
      <c r="Q11" s="173"/>
      <c r="R11" s="408">
        <f t="shared" si="7"/>
        <v>0</v>
      </c>
      <c r="S11" s="173"/>
      <c r="T11" s="408">
        <f t="shared" si="8"/>
        <v>0</v>
      </c>
      <c r="U11" s="173"/>
      <c r="V11" s="408">
        <f t="shared" si="8"/>
        <v>0</v>
      </c>
      <c r="W11" s="173"/>
      <c r="X11" s="408">
        <f t="shared" si="8"/>
        <v>0</v>
      </c>
      <c r="Y11" s="173"/>
      <c r="Z11" s="408">
        <f t="shared" si="8"/>
        <v>0</v>
      </c>
      <c r="AA11" s="173"/>
      <c r="AB11" s="408">
        <f t="shared" si="8"/>
        <v>0</v>
      </c>
      <c r="AC11" s="173"/>
      <c r="AD11" s="408">
        <f t="shared" si="8"/>
        <v>0</v>
      </c>
      <c r="AE11" s="174"/>
      <c r="AF11" s="408">
        <f t="shared" si="8"/>
        <v>0</v>
      </c>
      <c r="AG11" s="174"/>
      <c r="AH11" s="408">
        <f t="shared" si="8"/>
        <v>0</v>
      </c>
      <c r="AI11" s="174"/>
      <c r="AJ11" s="408">
        <f t="shared" si="9"/>
        <v>0</v>
      </c>
      <c r="AK11" s="174"/>
      <c r="AL11" s="408">
        <f t="shared" si="9"/>
        <v>0</v>
      </c>
      <c r="AM11" s="174"/>
      <c r="AN11" s="408">
        <f t="shared" si="9"/>
        <v>0</v>
      </c>
      <c r="AO11" s="174"/>
      <c r="AP11" s="408">
        <f t="shared" si="9"/>
        <v>0</v>
      </c>
      <c r="AQ11" s="174"/>
      <c r="AR11" s="408">
        <f t="shared" si="10"/>
        <v>0</v>
      </c>
      <c r="AS11" s="304"/>
      <c r="AT11" s="408">
        <f t="shared" si="10"/>
        <v>0</v>
      </c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81"/>
      <c r="BU11" s="281"/>
      <c r="BV11" s="281"/>
      <c r="BW11" s="281"/>
      <c r="BX11" s="281"/>
      <c r="BY11" s="281"/>
      <c r="BZ11" s="281"/>
      <c r="CA11" s="281"/>
      <c r="CB11" s="281"/>
      <c r="CC11" s="281"/>
      <c r="CD11" s="281"/>
      <c r="CE11" s="281"/>
      <c r="CF11" s="281"/>
      <c r="CG11" s="281"/>
      <c r="CH11" s="281"/>
      <c r="CI11" s="281"/>
      <c r="CJ11" s="281"/>
      <c r="CK11" s="281"/>
      <c r="CL11" s="281"/>
      <c r="CM11" s="281"/>
      <c r="CN11" s="281"/>
      <c r="CO11" s="281"/>
      <c r="CP11" s="281"/>
      <c r="CQ11" s="281"/>
      <c r="CR11" s="281"/>
      <c r="CS11" s="281"/>
      <c r="CT11" s="281"/>
      <c r="CU11" s="281"/>
      <c r="CV11" s="281"/>
      <c r="CW11" s="281"/>
      <c r="CX11" s="281"/>
      <c r="CY11" s="281"/>
      <c r="CZ11" s="281"/>
      <c r="DA11" s="281"/>
      <c r="DB11" s="281"/>
      <c r="DC11" s="281"/>
      <c r="DD11" s="281"/>
      <c r="DE11" s="281"/>
      <c r="DF11" s="281"/>
      <c r="DG11" s="281"/>
      <c r="DH11" s="281"/>
      <c r="DI11" s="281"/>
      <c r="DJ11" s="281"/>
      <c r="DK11" s="281"/>
      <c r="DL11" s="281"/>
      <c r="DM11" s="281"/>
      <c r="DN11" s="281"/>
      <c r="DO11" s="281"/>
      <c r="DP11" s="281"/>
      <c r="DQ11" s="281"/>
      <c r="DR11" s="281"/>
      <c r="DS11" s="281"/>
      <c r="DT11" s="281"/>
      <c r="DU11" s="281"/>
      <c r="DV11" s="281"/>
      <c r="DW11" s="281"/>
      <c r="DX11" s="281"/>
      <c r="DY11" s="281"/>
      <c r="DZ11" s="281"/>
      <c r="EA11" s="281"/>
      <c r="EB11" s="281"/>
      <c r="EC11" s="281"/>
      <c r="ED11" s="281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</row>
    <row r="12" spans="1:149" s="61" customFormat="1" ht="33" customHeight="1" x14ac:dyDescent="0.25">
      <c r="A12" s="813" t="s">
        <v>23</v>
      </c>
      <c r="B12" s="813"/>
      <c r="C12" s="171"/>
      <c r="D12" s="408">
        <f t="shared" si="0"/>
        <v>0</v>
      </c>
      <c r="E12" s="171"/>
      <c r="F12" s="408">
        <f t="shared" si="1"/>
        <v>0</v>
      </c>
      <c r="G12" s="171"/>
      <c r="H12" s="408">
        <f t="shared" si="2"/>
        <v>0</v>
      </c>
      <c r="I12" s="171"/>
      <c r="J12" s="408">
        <f t="shared" si="3"/>
        <v>0</v>
      </c>
      <c r="K12" s="171"/>
      <c r="L12" s="408">
        <f t="shared" si="4"/>
        <v>0</v>
      </c>
      <c r="M12" s="171"/>
      <c r="N12" s="408">
        <f t="shared" si="5"/>
        <v>0</v>
      </c>
      <c r="O12" s="171"/>
      <c r="P12" s="408">
        <f t="shared" si="6"/>
        <v>0</v>
      </c>
      <c r="Q12" s="173"/>
      <c r="R12" s="408">
        <f t="shared" si="7"/>
        <v>0</v>
      </c>
      <c r="S12" s="173"/>
      <c r="T12" s="408">
        <f t="shared" si="8"/>
        <v>0</v>
      </c>
      <c r="U12" s="173"/>
      <c r="V12" s="408">
        <f t="shared" si="8"/>
        <v>0</v>
      </c>
      <c r="W12" s="173"/>
      <c r="X12" s="408">
        <f t="shared" si="8"/>
        <v>0</v>
      </c>
      <c r="Y12" s="173"/>
      <c r="Z12" s="408">
        <f t="shared" si="8"/>
        <v>0</v>
      </c>
      <c r="AA12" s="173"/>
      <c r="AB12" s="408">
        <f t="shared" si="8"/>
        <v>0</v>
      </c>
      <c r="AC12" s="173"/>
      <c r="AD12" s="408">
        <f t="shared" si="8"/>
        <v>0</v>
      </c>
      <c r="AE12" s="174"/>
      <c r="AF12" s="408">
        <f t="shared" si="8"/>
        <v>0</v>
      </c>
      <c r="AG12" s="174"/>
      <c r="AH12" s="408">
        <f t="shared" si="8"/>
        <v>0</v>
      </c>
      <c r="AI12" s="174"/>
      <c r="AJ12" s="408">
        <f t="shared" si="9"/>
        <v>0</v>
      </c>
      <c r="AK12" s="174"/>
      <c r="AL12" s="408">
        <f t="shared" si="9"/>
        <v>0</v>
      </c>
      <c r="AM12" s="174"/>
      <c r="AN12" s="408">
        <f t="shared" si="9"/>
        <v>0</v>
      </c>
      <c r="AO12" s="174"/>
      <c r="AP12" s="408">
        <f t="shared" si="9"/>
        <v>0</v>
      </c>
      <c r="AQ12" s="174"/>
      <c r="AR12" s="408">
        <f t="shared" si="10"/>
        <v>0</v>
      </c>
      <c r="AS12" s="304"/>
      <c r="AT12" s="408">
        <f t="shared" si="10"/>
        <v>0</v>
      </c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281"/>
      <c r="BH12" s="281"/>
      <c r="BI12" s="281"/>
      <c r="BJ12" s="281"/>
      <c r="BK12" s="281"/>
      <c r="BL12" s="281"/>
      <c r="BM12" s="281"/>
      <c r="BN12" s="281"/>
      <c r="BO12" s="281"/>
      <c r="BP12" s="281"/>
      <c r="BQ12" s="281"/>
      <c r="BR12" s="281"/>
      <c r="BS12" s="281"/>
      <c r="BT12" s="281"/>
      <c r="BU12" s="281"/>
      <c r="BV12" s="281"/>
      <c r="BW12" s="281"/>
      <c r="BX12" s="281"/>
      <c r="BY12" s="281"/>
      <c r="BZ12" s="281"/>
      <c r="CA12" s="281"/>
      <c r="CB12" s="281"/>
      <c r="CC12" s="281"/>
      <c r="CD12" s="281"/>
      <c r="CE12" s="281"/>
      <c r="CF12" s="281"/>
      <c r="CG12" s="281"/>
      <c r="CH12" s="281"/>
      <c r="CI12" s="281"/>
      <c r="CJ12" s="281"/>
      <c r="CK12" s="281"/>
      <c r="CL12" s="281"/>
      <c r="CM12" s="281"/>
      <c r="CN12" s="281"/>
      <c r="CO12" s="281"/>
      <c r="CP12" s="281"/>
      <c r="CQ12" s="281"/>
      <c r="CR12" s="281"/>
      <c r="CS12" s="281"/>
      <c r="CT12" s="281"/>
      <c r="CU12" s="281"/>
      <c r="CV12" s="281"/>
      <c r="CW12" s="281"/>
      <c r="CX12" s="281"/>
      <c r="CY12" s="281"/>
      <c r="CZ12" s="281"/>
      <c r="DA12" s="281"/>
      <c r="DB12" s="281"/>
      <c r="DC12" s="281"/>
      <c r="DD12" s="281"/>
      <c r="DE12" s="281"/>
      <c r="DF12" s="281"/>
      <c r="DG12" s="281"/>
      <c r="DH12" s="281"/>
      <c r="DI12" s="281"/>
      <c r="DJ12" s="281"/>
      <c r="DK12" s="281"/>
      <c r="DL12" s="281"/>
      <c r="DM12" s="281"/>
      <c r="DN12" s="281"/>
      <c r="DO12" s="281"/>
      <c r="DP12" s="281"/>
      <c r="DQ12" s="281"/>
      <c r="DR12" s="281"/>
      <c r="DS12" s="281"/>
      <c r="DT12" s="281"/>
      <c r="DU12" s="281"/>
      <c r="DV12" s="281"/>
      <c r="DW12" s="281"/>
      <c r="DX12" s="281"/>
      <c r="DY12" s="281"/>
      <c r="DZ12" s="281"/>
      <c r="EA12" s="281"/>
      <c r="EB12" s="281"/>
      <c r="EC12" s="281"/>
      <c r="ED12" s="281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</row>
    <row r="13" spans="1:149" s="61" customFormat="1" ht="33" customHeight="1" x14ac:dyDescent="0.25">
      <c r="A13" s="813" t="s">
        <v>19</v>
      </c>
      <c r="B13" s="813"/>
      <c r="C13" s="171"/>
      <c r="D13" s="408">
        <f t="shared" si="0"/>
        <v>0</v>
      </c>
      <c r="E13" s="171"/>
      <c r="F13" s="408">
        <f t="shared" si="1"/>
        <v>0</v>
      </c>
      <c r="G13" s="171"/>
      <c r="H13" s="408">
        <f t="shared" si="2"/>
        <v>0</v>
      </c>
      <c r="I13" s="171"/>
      <c r="J13" s="408">
        <f t="shared" si="3"/>
        <v>0</v>
      </c>
      <c r="K13" s="171"/>
      <c r="L13" s="408">
        <f t="shared" si="4"/>
        <v>0</v>
      </c>
      <c r="M13" s="171"/>
      <c r="N13" s="408">
        <f t="shared" si="5"/>
        <v>0</v>
      </c>
      <c r="O13" s="171"/>
      <c r="P13" s="408">
        <f t="shared" si="6"/>
        <v>0</v>
      </c>
      <c r="Q13" s="173"/>
      <c r="R13" s="408">
        <f t="shared" si="7"/>
        <v>0</v>
      </c>
      <c r="S13" s="173"/>
      <c r="T13" s="408">
        <f t="shared" si="8"/>
        <v>0</v>
      </c>
      <c r="U13" s="173"/>
      <c r="V13" s="408">
        <f t="shared" si="8"/>
        <v>0</v>
      </c>
      <c r="W13" s="173"/>
      <c r="X13" s="408">
        <f t="shared" si="8"/>
        <v>0</v>
      </c>
      <c r="Y13" s="173"/>
      <c r="Z13" s="408">
        <f t="shared" si="8"/>
        <v>0</v>
      </c>
      <c r="AA13" s="173"/>
      <c r="AB13" s="408">
        <f t="shared" si="8"/>
        <v>0</v>
      </c>
      <c r="AC13" s="173"/>
      <c r="AD13" s="408">
        <f t="shared" si="8"/>
        <v>0</v>
      </c>
      <c r="AE13" s="174"/>
      <c r="AF13" s="408">
        <f t="shared" si="8"/>
        <v>0</v>
      </c>
      <c r="AG13" s="174"/>
      <c r="AH13" s="408">
        <f t="shared" si="8"/>
        <v>0</v>
      </c>
      <c r="AI13" s="174"/>
      <c r="AJ13" s="408">
        <f t="shared" si="9"/>
        <v>0</v>
      </c>
      <c r="AK13" s="174"/>
      <c r="AL13" s="408">
        <f t="shared" si="9"/>
        <v>0</v>
      </c>
      <c r="AM13" s="174"/>
      <c r="AN13" s="408">
        <f t="shared" si="9"/>
        <v>0</v>
      </c>
      <c r="AO13" s="174"/>
      <c r="AP13" s="408">
        <f t="shared" si="9"/>
        <v>0</v>
      </c>
      <c r="AQ13" s="174"/>
      <c r="AR13" s="408">
        <f t="shared" si="10"/>
        <v>0</v>
      </c>
      <c r="AS13" s="304"/>
      <c r="AT13" s="408">
        <f t="shared" si="10"/>
        <v>0</v>
      </c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1"/>
      <c r="CM13" s="281"/>
      <c r="CN13" s="281"/>
      <c r="CO13" s="281"/>
      <c r="CP13" s="281"/>
      <c r="CQ13" s="281"/>
      <c r="CR13" s="281"/>
      <c r="CS13" s="281"/>
      <c r="CT13" s="281"/>
      <c r="CU13" s="281"/>
      <c r="CV13" s="281"/>
      <c r="CW13" s="281"/>
      <c r="CX13" s="281"/>
      <c r="CY13" s="281"/>
      <c r="CZ13" s="281"/>
      <c r="DA13" s="281"/>
      <c r="DB13" s="281"/>
      <c r="DC13" s="281"/>
      <c r="DD13" s="281"/>
      <c r="DE13" s="281"/>
      <c r="DF13" s="281"/>
      <c r="DG13" s="281"/>
      <c r="DH13" s="281"/>
      <c r="DI13" s="281"/>
      <c r="DJ13" s="281"/>
      <c r="DK13" s="281"/>
      <c r="DL13" s="281"/>
      <c r="DM13" s="281"/>
      <c r="DN13" s="281"/>
      <c r="DO13" s="281"/>
      <c r="DP13" s="281"/>
      <c r="DQ13" s="281"/>
      <c r="DR13" s="281"/>
      <c r="DS13" s="281"/>
      <c r="DT13" s="281"/>
      <c r="DU13" s="281"/>
      <c r="DV13" s="281"/>
      <c r="DW13" s="281"/>
      <c r="DX13" s="281"/>
      <c r="DY13" s="281"/>
      <c r="DZ13" s="281"/>
      <c r="EA13" s="281"/>
      <c r="EB13" s="281"/>
      <c r="EC13" s="281"/>
      <c r="ED13" s="281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</row>
    <row r="14" spans="1:149" s="61" customFormat="1" ht="33" customHeight="1" x14ac:dyDescent="0.25">
      <c r="A14" s="813" t="s">
        <v>23</v>
      </c>
      <c r="B14" s="813"/>
      <c r="C14" s="171"/>
      <c r="D14" s="408">
        <f t="shared" si="0"/>
        <v>0</v>
      </c>
      <c r="E14" s="171"/>
      <c r="F14" s="408">
        <f t="shared" si="1"/>
        <v>0</v>
      </c>
      <c r="G14" s="171"/>
      <c r="H14" s="408">
        <f t="shared" si="2"/>
        <v>0</v>
      </c>
      <c r="I14" s="171"/>
      <c r="J14" s="408">
        <f t="shared" si="3"/>
        <v>0</v>
      </c>
      <c r="K14" s="171"/>
      <c r="L14" s="408">
        <f t="shared" si="4"/>
        <v>0</v>
      </c>
      <c r="M14" s="171"/>
      <c r="N14" s="408">
        <f t="shared" si="5"/>
        <v>0</v>
      </c>
      <c r="O14" s="171"/>
      <c r="P14" s="408">
        <f t="shared" si="6"/>
        <v>0</v>
      </c>
      <c r="Q14" s="173"/>
      <c r="R14" s="408">
        <f t="shared" si="7"/>
        <v>0</v>
      </c>
      <c r="S14" s="173"/>
      <c r="T14" s="408">
        <f t="shared" si="8"/>
        <v>0</v>
      </c>
      <c r="U14" s="173"/>
      <c r="V14" s="408">
        <f t="shared" si="8"/>
        <v>0</v>
      </c>
      <c r="W14" s="173"/>
      <c r="X14" s="408">
        <f t="shared" si="8"/>
        <v>0</v>
      </c>
      <c r="Y14" s="173"/>
      <c r="Z14" s="408">
        <f t="shared" si="8"/>
        <v>0</v>
      </c>
      <c r="AA14" s="173"/>
      <c r="AB14" s="408">
        <f t="shared" si="8"/>
        <v>0</v>
      </c>
      <c r="AC14" s="173"/>
      <c r="AD14" s="408">
        <f t="shared" si="8"/>
        <v>0</v>
      </c>
      <c r="AE14" s="174"/>
      <c r="AF14" s="408">
        <f t="shared" si="8"/>
        <v>0</v>
      </c>
      <c r="AG14" s="174"/>
      <c r="AH14" s="408">
        <f t="shared" si="8"/>
        <v>0</v>
      </c>
      <c r="AI14" s="174"/>
      <c r="AJ14" s="408">
        <f t="shared" si="9"/>
        <v>0</v>
      </c>
      <c r="AK14" s="174"/>
      <c r="AL14" s="408">
        <f t="shared" si="9"/>
        <v>0</v>
      </c>
      <c r="AM14" s="174"/>
      <c r="AN14" s="408">
        <f t="shared" si="9"/>
        <v>0</v>
      </c>
      <c r="AO14" s="174"/>
      <c r="AP14" s="408">
        <f t="shared" si="9"/>
        <v>0</v>
      </c>
      <c r="AQ14" s="174"/>
      <c r="AR14" s="408">
        <f t="shared" si="10"/>
        <v>0</v>
      </c>
      <c r="AS14" s="304"/>
      <c r="AT14" s="408">
        <f t="shared" si="10"/>
        <v>0</v>
      </c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</row>
    <row r="15" spans="1:149" s="61" customFormat="1" ht="33" customHeight="1" x14ac:dyDescent="0.25">
      <c r="A15" s="813" t="s">
        <v>19</v>
      </c>
      <c r="B15" s="813"/>
      <c r="C15" s="171"/>
      <c r="D15" s="408">
        <f t="shared" si="0"/>
        <v>0</v>
      </c>
      <c r="E15" s="171"/>
      <c r="F15" s="408">
        <f t="shared" si="1"/>
        <v>0</v>
      </c>
      <c r="G15" s="171"/>
      <c r="H15" s="408">
        <f t="shared" si="2"/>
        <v>0</v>
      </c>
      <c r="I15" s="171"/>
      <c r="J15" s="408">
        <f t="shared" si="3"/>
        <v>0</v>
      </c>
      <c r="K15" s="171"/>
      <c r="L15" s="408">
        <f t="shared" si="4"/>
        <v>0</v>
      </c>
      <c r="M15" s="171"/>
      <c r="N15" s="408">
        <f t="shared" si="5"/>
        <v>0</v>
      </c>
      <c r="O15" s="171"/>
      <c r="P15" s="408">
        <f t="shared" si="6"/>
        <v>0</v>
      </c>
      <c r="Q15" s="173"/>
      <c r="R15" s="408">
        <f t="shared" si="7"/>
        <v>0</v>
      </c>
      <c r="S15" s="173"/>
      <c r="T15" s="408">
        <f t="shared" si="8"/>
        <v>0</v>
      </c>
      <c r="U15" s="173"/>
      <c r="V15" s="408">
        <f t="shared" si="8"/>
        <v>0</v>
      </c>
      <c r="W15" s="173"/>
      <c r="X15" s="408">
        <f t="shared" si="8"/>
        <v>0</v>
      </c>
      <c r="Y15" s="173"/>
      <c r="Z15" s="408">
        <f t="shared" si="8"/>
        <v>0</v>
      </c>
      <c r="AA15" s="173"/>
      <c r="AB15" s="408">
        <f t="shared" si="8"/>
        <v>0</v>
      </c>
      <c r="AC15" s="173"/>
      <c r="AD15" s="408">
        <f t="shared" si="8"/>
        <v>0</v>
      </c>
      <c r="AE15" s="174"/>
      <c r="AF15" s="408">
        <f t="shared" si="8"/>
        <v>0</v>
      </c>
      <c r="AG15" s="174"/>
      <c r="AH15" s="408">
        <f t="shared" si="8"/>
        <v>0</v>
      </c>
      <c r="AI15" s="174"/>
      <c r="AJ15" s="408">
        <f t="shared" si="9"/>
        <v>0</v>
      </c>
      <c r="AK15" s="174"/>
      <c r="AL15" s="408">
        <f t="shared" si="9"/>
        <v>0</v>
      </c>
      <c r="AM15" s="174"/>
      <c r="AN15" s="408">
        <f t="shared" si="9"/>
        <v>0</v>
      </c>
      <c r="AO15" s="174"/>
      <c r="AP15" s="408">
        <f t="shared" si="9"/>
        <v>0</v>
      </c>
      <c r="AQ15" s="174"/>
      <c r="AR15" s="408">
        <f t="shared" si="10"/>
        <v>0</v>
      </c>
      <c r="AS15" s="304"/>
      <c r="AT15" s="408">
        <f t="shared" si="10"/>
        <v>0</v>
      </c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1"/>
      <c r="DT15" s="281"/>
      <c r="DU15" s="281"/>
      <c r="DV15" s="281"/>
      <c r="DW15" s="281"/>
      <c r="DX15" s="281"/>
      <c r="DY15" s="281"/>
      <c r="DZ15" s="281"/>
      <c r="EA15" s="281"/>
      <c r="EB15" s="281"/>
      <c r="EC15" s="281"/>
      <c r="ED15" s="281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</row>
    <row r="16" spans="1:149" s="61" customFormat="1" ht="33" customHeight="1" x14ac:dyDescent="0.3">
      <c r="A16" s="844" t="s">
        <v>86</v>
      </c>
      <c r="B16" s="845"/>
      <c r="C16" s="171"/>
      <c r="D16" s="408">
        <f t="shared" si="0"/>
        <v>0</v>
      </c>
      <c r="E16" s="171"/>
      <c r="F16" s="408">
        <f t="shared" si="1"/>
        <v>0</v>
      </c>
      <c r="G16" s="171"/>
      <c r="H16" s="408">
        <f t="shared" si="2"/>
        <v>0</v>
      </c>
      <c r="I16" s="171"/>
      <c r="J16" s="408">
        <f t="shared" si="3"/>
        <v>0</v>
      </c>
      <c r="K16" s="171"/>
      <c r="L16" s="408">
        <f t="shared" si="4"/>
        <v>0</v>
      </c>
      <c r="M16" s="171"/>
      <c r="N16" s="408">
        <f t="shared" si="5"/>
        <v>0</v>
      </c>
      <c r="O16" s="171"/>
      <c r="P16" s="408">
        <f t="shared" si="6"/>
        <v>0</v>
      </c>
      <c r="Q16" s="173"/>
      <c r="R16" s="408">
        <f t="shared" si="7"/>
        <v>0</v>
      </c>
      <c r="S16" s="173"/>
      <c r="T16" s="408">
        <f t="shared" si="8"/>
        <v>0</v>
      </c>
      <c r="U16" s="173"/>
      <c r="V16" s="408">
        <f t="shared" si="8"/>
        <v>0</v>
      </c>
      <c r="W16" s="173"/>
      <c r="X16" s="408">
        <f t="shared" si="8"/>
        <v>0</v>
      </c>
      <c r="Y16" s="173"/>
      <c r="Z16" s="408">
        <f t="shared" si="8"/>
        <v>0</v>
      </c>
      <c r="AA16" s="173"/>
      <c r="AB16" s="408">
        <f t="shared" si="8"/>
        <v>0</v>
      </c>
      <c r="AC16" s="173"/>
      <c r="AD16" s="408">
        <f t="shared" si="8"/>
        <v>0</v>
      </c>
      <c r="AE16" s="174"/>
      <c r="AF16" s="408">
        <f t="shared" si="8"/>
        <v>0</v>
      </c>
      <c r="AG16" s="174"/>
      <c r="AH16" s="408">
        <f t="shared" si="8"/>
        <v>0</v>
      </c>
      <c r="AI16" s="174"/>
      <c r="AJ16" s="408">
        <f t="shared" si="9"/>
        <v>0</v>
      </c>
      <c r="AK16" s="174"/>
      <c r="AL16" s="408">
        <f t="shared" si="9"/>
        <v>0</v>
      </c>
      <c r="AM16" s="174"/>
      <c r="AN16" s="408">
        <f t="shared" si="9"/>
        <v>0</v>
      </c>
      <c r="AO16" s="174"/>
      <c r="AP16" s="408">
        <f t="shared" si="9"/>
        <v>0</v>
      </c>
      <c r="AQ16" s="174"/>
      <c r="AR16" s="408">
        <f t="shared" si="10"/>
        <v>0</v>
      </c>
      <c r="AS16" s="304"/>
      <c r="AT16" s="408">
        <f t="shared" si="10"/>
        <v>0</v>
      </c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281"/>
      <c r="BH16" s="281"/>
      <c r="BI16" s="281"/>
      <c r="BJ16" s="281"/>
      <c r="BK16" s="281"/>
      <c r="BL16" s="281"/>
      <c r="BM16" s="281"/>
      <c r="BN16" s="281"/>
      <c r="BO16" s="281"/>
      <c r="BP16" s="281"/>
      <c r="BQ16" s="281"/>
      <c r="BR16" s="281"/>
      <c r="BS16" s="281"/>
      <c r="BT16" s="281"/>
      <c r="BU16" s="281"/>
      <c r="BV16" s="281"/>
      <c r="BW16" s="281"/>
      <c r="BX16" s="281"/>
      <c r="BY16" s="281"/>
      <c r="BZ16" s="281"/>
      <c r="CA16" s="281"/>
      <c r="CB16" s="281"/>
      <c r="CC16" s="281"/>
      <c r="CD16" s="281"/>
      <c r="CE16" s="281"/>
      <c r="CF16" s="281"/>
      <c r="CG16" s="281"/>
      <c r="CH16" s="281"/>
      <c r="CI16" s="281"/>
      <c r="CJ16" s="281"/>
      <c r="CK16" s="281"/>
      <c r="CL16" s="281"/>
      <c r="CM16" s="281"/>
      <c r="CN16" s="281"/>
      <c r="CO16" s="281"/>
      <c r="CP16" s="281"/>
      <c r="CQ16" s="281"/>
      <c r="CR16" s="281"/>
      <c r="CS16" s="281"/>
      <c r="CT16" s="281"/>
      <c r="CU16" s="281"/>
      <c r="CV16" s="281"/>
      <c r="CW16" s="281"/>
      <c r="CX16" s="281"/>
      <c r="CY16" s="281"/>
      <c r="CZ16" s="281"/>
      <c r="DA16" s="281"/>
      <c r="DB16" s="281"/>
      <c r="DC16" s="281"/>
      <c r="DD16" s="281"/>
      <c r="DE16" s="281"/>
      <c r="DF16" s="281"/>
      <c r="DG16" s="281"/>
      <c r="DH16" s="281"/>
      <c r="DI16" s="281"/>
      <c r="DJ16" s="281"/>
      <c r="DK16" s="281"/>
      <c r="DL16" s="281"/>
      <c r="DM16" s="281"/>
      <c r="DN16" s="281"/>
      <c r="DO16" s="281"/>
      <c r="DP16" s="281"/>
      <c r="DQ16" s="281"/>
      <c r="DR16" s="281"/>
      <c r="DS16" s="281"/>
      <c r="DT16" s="281"/>
      <c r="DU16" s="281"/>
      <c r="DV16" s="281"/>
      <c r="DW16" s="281"/>
      <c r="DX16" s="281"/>
      <c r="DY16" s="281"/>
      <c r="DZ16" s="281"/>
      <c r="EA16" s="281"/>
      <c r="EB16" s="281"/>
      <c r="EC16" s="281"/>
      <c r="ED16" s="281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</row>
    <row r="17" spans="1:149" s="377" customFormat="1" ht="33" customHeight="1" thickBot="1" x14ac:dyDescent="0.3">
      <c r="A17" s="372" t="s">
        <v>24</v>
      </c>
      <c r="B17" s="373"/>
      <c r="C17" s="374">
        <f>IF(C18&lt;0,C18+24,C18)</f>
        <v>0</v>
      </c>
      <c r="D17" s="405"/>
      <c r="E17" s="374">
        <f>IF(E18&lt;0,E18+24,E18)</f>
        <v>0</v>
      </c>
      <c r="F17" s="405"/>
      <c r="G17" s="374">
        <f>IF(G18&lt;0,G18+24,G18)</f>
        <v>0</v>
      </c>
      <c r="H17" s="405"/>
      <c r="I17" s="374">
        <f>IF(I18&lt;0,I18+24,I18)</f>
        <v>0</v>
      </c>
      <c r="J17" s="405"/>
      <c r="K17" s="374">
        <f>IF(K18&lt;0,K18+24,K18)</f>
        <v>0</v>
      </c>
      <c r="L17" s="405"/>
      <c r="M17" s="374">
        <f>IF(M18&lt;0,M18+24,M18)</f>
        <v>0</v>
      </c>
      <c r="N17" s="405"/>
      <c r="O17" s="374">
        <f>IF(O18&lt;0,O18+24,O18)</f>
        <v>0</v>
      </c>
      <c r="P17" s="405"/>
      <c r="Q17" s="375">
        <f>IF(Q18&lt;0,Q18+24,Q18)</f>
        <v>0</v>
      </c>
      <c r="R17" s="405"/>
      <c r="S17" s="375">
        <f>IF(S18&lt;0,S18+24,S18)</f>
        <v>0</v>
      </c>
      <c r="T17" s="405"/>
      <c r="U17" s="375">
        <f>IF(U18&lt;0,U18+24,U18)</f>
        <v>0</v>
      </c>
      <c r="V17" s="405"/>
      <c r="W17" s="375">
        <f>IF(W18&lt;0,W18+24,W18)</f>
        <v>0</v>
      </c>
      <c r="X17" s="405"/>
      <c r="Y17" s="375">
        <f>IF(Y18&lt;0,Y18+24,Y18)</f>
        <v>0</v>
      </c>
      <c r="Z17" s="405"/>
      <c r="AA17" s="375">
        <f>IF(AA18&lt;0,AA18+24,AA18)</f>
        <v>0</v>
      </c>
      <c r="AB17" s="405"/>
      <c r="AC17" s="375">
        <f>IF(AC18&lt;0,AC18+24,AC18)</f>
        <v>0</v>
      </c>
      <c r="AD17" s="405"/>
      <c r="AE17" s="374">
        <f>IF(AE18&lt;0,AE18+24,AE18)</f>
        <v>0</v>
      </c>
      <c r="AF17" s="405"/>
      <c r="AG17" s="374">
        <f>IF(AG18&lt;0,AG18+24,AG18)</f>
        <v>0</v>
      </c>
      <c r="AH17" s="405"/>
      <c r="AI17" s="374">
        <f>IF(AI18&lt;0,AI18+24,AI18)</f>
        <v>0</v>
      </c>
      <c r="AJ17" s="405"/>
      <c r="AK17" s="374">
        <f>IF(AK18&lt;0,AK18+24,AK18)</f>
        <v>0</v>
      </c>
      <c r="AL17" s="405"/>
      <c r="AM17" s="374">
        <f>IF(AM18&lt;0,AM18+24,AM18)</f>
        <v>0</v>
      </c>
      <c r="AN17" s="405"/>
      <c r="AO17" s="374">
        <f>IF(AO18&lt;0,AO18+24,AO18)</f>
        <v>0</v>
      </c>
      <c r="AP17" s="405"/>
      <c r="AQ17" s="374">
        <f>IF(AQ18&lt;0,AQ18+24,AQ18)</f>
        <v>0</v>
      </c>
      <c r="AR17" s="405"/>
      <c r="AS17" s="716">
        <f>IF(AS18&lt;0,AS18+24,AS18)</f>
        <v>0</v>
      </c>
      <c r="AT17" s="405"/>
      <c r="AU17" s="376"/>
      <c r="AV17" s="376"/>
      <c r="AW17" s="376"/>
      <c r="AX17" s="376"/>
      <c r="AY17" s="376"/>
      <c r="AZ17" s="376"/>
      <c r="BA17" s="376"/>
      <c r="BB17" s="376"/>
      <c r="BC17" s="376"/>
      <c r="BD17" s="376"/>
      <c r="BE17" s="376"/>
      <c r="BF17" s="376"/>
      <c r="BG17" s="376"/>
      <c r="BH17" s="376"/>
      <c r="BI17" s="376"/>
      <c r="BJ17" s="376"/>
      <c r="BK17" s="376"/>
      <c r="BL17" s="376"/>
      <c r="BM17" s="376"/>
      <c r="BN17" s="376"/>
      <c r="BO17" s="376"/>
      <c r="BP17" s="376"/>
      <c r="BQ17" s="376"/>
      <c r="BR17" s="376"/>
      <c r="BS17" s="376"/>
      <c r="BT17" s="376"/>
      <c r="BU17" s="376"/>
      <c r="BV17" s="376"/>
      <c r="BW17" s="376"/>
      <c r="BX17" s="376"/>
      <c r="BY17" s="376"/>
      <c r="BZ17" s="376"/>
      <c r="CA17" s="376"/>
      <c r="CB17" s="376"/>
      <c r="CC17" s="376"/>
      <c r="CD17" s="376"/>
      <c r="CE17" s="376"/>
      <c r="CF17" s="376"/>
      <c r="CG17" s="376"/>
      <c r="CH17" s="376"/>
      <c r="CI17" s="376"/>
      <c r="CJ17" s="376"/>
      <c r="CK17" s="376"/>
      <c r="CL17" s="376"/>
      <c r="CM17" s="376"/>
      <c r="CN17" s="376"/>
      <c r="CO17" s="376"/>
      <c r="CP17" s="376"/>
      <c r="CQ17" s="376"/>
      <c r="CR17" s="376"/>
      <c r="CS17" s="376"/>
      <c r="CT17" s="376"/>
      <c r="CU17" s="376"/>
      <c r="CV17" s="376"/>
      <c r="CW17" s="376"/>
      <c r="CX17" s="376"/>
      <c r="CY17" s="376"/>
      <c r="CZ17" s="376"/>
      <c r="DA17" s="376"/>
      <c r="DB17" s="376"/>
      <c r="DC17" s="376"/>
      <c r="DD17" s="376"/>
      <c r="DE17" s="376"/>
      <c r="DF17" s="376"/>
      <c r="DG17" s="376"/>
      <c r="DH17" s="376"/>
      <c r="DI17" s="376"/>
      <c r="DJ17" s="376"/>
      <c r="DK17" s="376"/>
      <c r="DL17" s="376"/>
      <c r="DM17" s="376"/>
      <c r="DN17" s="376"/>
      <c r="DO17" s="376"/>
      <c r="DP17" s="376"/>
      <c r="DQ17" s="376"/>
      <c r="DR17" s="376"/>
      <c r="DS17" s="376"/>
      <c r="DT17" s="376"/>
      <c r="DU17" s="376"/>
      <c r="DV17" s="376"/>
      <c r="DW17" s="376"/>
      <c r="DX17" s="376"/>
      <c r="DY17" s="376"/>
      <c r="DZ17" s="376"/>
      <c r="EA17" s="376"/>
      <c r="EB17" s="376"/>
      <c r="EC17" s="376"/>
      <c r="ED17" s="376"/>
      <c r="EE17" s="376"/>
      <c r="EF17" s="376"/>
      <c r="EG17" s="376"/>
      <c r="EH17" s="376"/>
      <c r="EI17" s="376"/>
      <c r="EJ17" s="376"/>
      <c r="EK17" s="376"/>
      <c r="EL17" s="376"/>
      <c r="EM17" s="376"/>
      <c r="EN17" s="376"/>
      <c r="EO17" s="376"/>
      <c r="EP17" s="376"/>
      <c r="EQ17" s="376"/>
      <c r="ER17" s="376"/>
      <c r="ES17" s="376"/>
    </row>
    <row r="18" spans="1:149" s="627" customFormat="1" ht="33" hidden="1" customHeight="1" thickBot="1" x14ac:dyDescent="0.3">
      <c r="A18" s="921" t="s">
        <v>24</v>
      </c>
      <c r="B18" s="921"/>
      <c r="C18" s="625">
        <f t="shared" ref="C18:E18" si="11">(C16-C9)-(C11-C10)-(C13-C12)-(C15-C14)</f>
        <v>0</v>
      </c>
      <c r="D18" s="532">
        <f>(ROUND(D16*24/0.25,0)*0.25)-(ROUND(D9*24/0.25,0)*0.25)-(IF(D10=MAX(D10:D15),0,ROUND((D11-D10)*24/0.25,0)*0.25))-(IF(D12=MAX(D10:D15),0,ROUND((D13-D12)*24/0.25,0)*0.25))</f>
        <v>0</v>
      </c>
      <c r="E18" s="625">
        <f t="shared" si="11"/>
        <v>0</v>
      </c>
      <c r="F18" s="532">
        <f>(ROUND(F16*24/0.25,0)*0.25)-(ROUND(F9*24/0.25,0)*0.25)-(IF(F10=MAX(F10:F15),0,ROUND((F11-F10)*24/0.25,0)*0.25))-(IF(F12=MAX(F10:F15),0,ROUND((F13-F12)*24/0.25,0)*0.25))</f>
        <v>0</v>
      </c>
      <c r="G18" s="625">
        <f t="shared" ref="G18" si="12">(G16-G9)-(G11-G10)-(G13-G12)-(G15-G14)</f>
        <v>0</v>
      </c>
      <c r="H18" s="532">
        <f>(ROUND(H16*24/0.25,0)*0.25)-(ROUND(H9*24/0.25,0)*0.25)-(IF(H10=MAX(H10:H15),0,ROUND((H11-H10)*24/0.25,0)*0.25))-(IF(H12=MAX(H10:H15),0,ROUND((H13-H12)*24/0.25,0)*0.25))</f>
        <v>0</v>
      </c>
      <c r="I18" s="625">
        <f t="shared" ref="I18" si="13">(I16-I9)-(I11-I10)-(I13-I12)-(I15-I14)</f>
        <v>0</v>
      </c>
      <c r="J18" s="532">
        <f>(ROUND(J16*24/0.25,0)*0.25)-(ROUND(J9*24/0.25,0)*0.25)-(IF(J10=MAX(J10:J15),0,ROUND((J11-J10)*24/0.25,0)*0.25))-(IF(J12=MAX(J10:J15),0,ROUND((J13-J12)*24/0.25,0)*0.25))</f>
        <v>0</v>
      </c>
      <c r="K18" s="625">
        <f t="shared" ref="K18" si="14">(K16-K9)-(K11-K10)-(K13-K12)-(K15-K14)</f>
        <v>0</v>
      </c>
      <c r="L18" s="532">
        <f>(ROUND(L16*24/0.25,0)*0.25)-(ROUND(L9*24/0.25,0)*0.25)-(IF(L10=MAX(L10:L15),0,ROUND((L11-L10)*24/0.25,0)*0.25))-(IF(L12=MAX(L10:L15),0,ROUND((L13-L12)*24/0.25,0)*0.25))</f>
        <v>0</v>
      </c>
      <c r="M18" s="625">
        <f t="shared" ref="M18" si="15">(M16-M9)-(M11-M10)-(M13-M12)-(M15-M14)</f>
        <v>0</v>
      </c>
      <c r="N18" s="532">
        <f>(ROUND(N16*24/0.25,0)*0.25)-(ROUND(N9*24/0.25,0)*0.25)-(IF(N10=MAX(N10:N15),0,ROUND((N11-N10)*24/0.25,0)*0.25))-(IF(N12=MAX(N10:N15),0,ROUND((N13-N12)*24/0.25,0)*0.25))</f>
        <v>0</v>
      </c>
      <c r="O18" s="625">
        <f t="shared" ref="O18" si="16">(O16-O9)-(O11-O10)-(O13-O12)-(O15-O14)</f>
        <v>0</v>
      </c>
      <c r="P18" s="532">
        <f>(ROUND(P16*24/0.25,0)*0.25)-(ROUND(P9*24/0.25,0)*0.25)-(IF(P10=MAX(P10:P15),0,ROUND((P11-P10)*24/0.25,0)*0.25))-(IF(P12=MAX(P10:P15),0,ROUND((P13-P12)*24/0.25,0)*0.25))</f>
        <v>0</v>
      </c>
      <c r="Q18" s="625">
        <f t="shared" ref="Q18" si="17">(Q16-Q9)-(Q11-Q10)-(Q13-Q12)-(Q15-Q14)</f>
        <v>0</v>
      </c>
      <c r="R18" s="532">
        <f>(ROUND(R16*24/0.25,0)*0.25)-(ROUND(R9*24/0.25,0)*0.25)-(IF(R10=MAX(R10:R15),0,ROUND((R11-R10)*24/0.25,0)*0.25))-(IF(R12=MAX(R10:R15),0,ROUND((R13-R12)*24/0.25,0)*0.25))</f>
        <v>0</v>
      </c>
      <c r="S18" s="625">
        <f t="shared" ref="S18" si="18">(S16-S9)-(S11-S10)-(S13-S12)-(S15-S14)</f>
        <v>0</v>
      </c>
      <c r="T18" s="532">
        <f>(ROUND(T16*24/0.25,0)*0.25)-(ROUND(T9*24/0.25,0)*0.25)-(IF(T10=MAX(T10:T15),0,ROUND((T11-T10)*24/0.25,0)*0.25))-(IF(T12=MAX(T10:T15),0,ROUND((T13-T12)*24/0.25,0)*0.25))</f>
        <v>0</v>
      </c>
      <c r="U18" s="625">
        <f t="shared" ref="U18" si="19">(U16-U9)-(U11-U10)-(U13-U12)-(U15-U14)</f>
        <v>0</v>
      </c>
      <c r="V18" s="532">
        <f>(ROUND(V16*24/0.25,0)*0.25)-(ROUND(V9*24/0.25,0)*0.25)-(IF(V10=MAX(V10:V15),0,ROUND((V11-V10)*24/0.25,0)*0.25))-(IF(V12=MAX(V10:V15),0,ROUND((V13-V12)*24/0.25,0)*0.25))</f>
        <v>0</v>
      </c>
      <c r="W18" s="625">
        <f t="shared" ref="W18" si="20">(W16-W9)-(W11-W10)-(W13-W12)-(W15-W14)</f>
        <v>0</v>
      </c>
      <c r="X18" s="532">
        <f>(ROUND(X16*24/0.25,0)*0.25)-(ROUND(X9*24/0.25,0)*0.25)-(IF(X10=MAX(X10:X15),0,ROUND((X11-X10)*24/0.25,0)*0.25))-(IF(X12=MAX(X10:X15),0,ROUND((X13-X12)*24/0.25,0)*0.25))</f>
        <v>0</v>
      </c>
      <c r="Y18" s="625">
        <f t="shared" ref="Y18" si="21">(Y16-Y9)-(Y11-Y10)-(Y13-Y12)-(Y15-Y14)</f>
        <v>0</v>
      </c>
      <c r="Z18" s="532">
        <f>(ROUND(Z16*24/0.25,0)*0.25)-(ROUND(Z9*24/0.25,0)*0.25)-(IF(Z10=MAX(Z10:Z15),0,ROUND((Z11-Z10)*24/0.25,0)*0.25))-(IF(Z12=MAX(Z10:Z15),0,ROUND((Z13-Z12)*24/0.25,0)*0.25))</f>
        <v>0</v>
      </c>
      <c r="AA18" s="625">
        <f t="shared" ref="AA18" si="22">(AA16-AA9)-(AA11-AA10)-(AA13-AA12)-(AA15-AA14)</f>
        <v>0</v>
      </c>
      <c r="AB18" s="532">
        <f>(ROUND(AB16*24/0.25,0)*0.25)-(ROUND(AB9*24/0.25,0)*0.25)-(IF(AB10=MAX(AB10:AB15),0,ROUND((AB11-AB10)*24/0.25,0)*0.25))-(IF(AB12=MAX(AB10:AB15),0,ROUND((AB13-AB12)*24/0.25,0)*0.25))</f>
        <v>0</v>
      </c>
      <c r="AC18" s="625">
        <f t="shared" ref="AC18" si="23">(AC16-AC9)-(AC11-AC10)-(AC13-AC12)-(AC15-AC14)</f>
        <v>0</v>
      </c>
      <c r="AD18" s="532">
        <f>(ROUND(AD16*24/0.25,0)*0.25)-(ROUND(AD9*24/0.25,0)*0.25)-(IF(AD10=MAX(AD10:AD15),0,ROUND((AD11-AD10)*24/0.25,0)*0.25))-(IF(AD12=MAX(AD10:AD15),0,ROUND((AD13-AD12)*24/0.25,0)*0.25))</f>
        <v>0</v>
      </c>
      <c r="AE18" s="625">
        <f t="shared" ref="AE18" si="24">(AE16-AE9)-(AE11-AE10)-(AE13-AE12)-(AE15-AE14)</f>
        <v>0</v>
      </c>
      <c r="AF18" s="532">
        <f>(ROUND(AF16*24/0.25,0)*0.25)-(ROUND(AF9*24/0.25,0)*0.25)-(IF(AF10=MAX(AF10:AF15),0,ROUND((AF11-AF10)*24/0.25,0)*0.25))-(IF(AF12=MAX(AF10:AF15),0,ROUND((AF13-AF12)*24/0.25,0)*0.25))</f>
        <v>0</v>
      </c>
      <c r="AG18" s="625">
        <f t="shared" ref="AG18" si="25">(AG16-AG9)-(AG11-AG10)-(AG13-AG12)-(AG15-AG14)</f>
        <v>0</v>
      </c>
      <c r="AH18" s="532">
        <f>(ROUND(AH16*24/0.25,0)*0.25)-(ROUND(AH9*24/0.25,0)*0.25)-(IF(AH10=MAX(AH10:AH15),0,ROUND((AH11-AH10)*24/0.25,0)*0.25))-(IF(AH12=MAX(AH10:AH15),0,ROUND((AH13-AH12)*24/0.25,0)*0.25))</f>
        <v>0</v>
      </c>
      <c r="AI18" s="625">
        <f t="shared" ref="AI18" si="26">(AI16-AI9)-(AI11-AI10)-(AI13-AI12)-(AI15-AI14)</f>
        <v>0</v>
      </c>
      <c r="AJ18" s="532">
        <f>(ROUND(AJ16*24/0.25,0)*0.25)-(ROUND(AJ9*24/0.25,0)*0.25)-(IF(AJ10=MAX(AJ10:AJ15),0,ROUND((AJ11-AJ10)*24/0.25,0)*0.25))-(IF(AJ12=MAX(AJ10:AJ15),0,ROUND((AJ13-AJ12)*24/0.25,0)*0.25))</f>
        <v>0</v>
      </c>
      <c r="AK18" s="625">
        <f t="shared" ref="AK18" si="27">(AK16-AK9)-(AK11-AK10)-(AK13-AK12)-(AK15-AK14)</f>
        <v>0</v>
      </c>
      <c r="AL18" s="532">
        <f>(ROUND(AL16*24/0.25,0)*0.25)-(ROUND(AL9*24/0.25,0)*0.25)-(IF(AL10=MAX(AL10:AL15),0,ROUND((AL11-AL10)*24/0.25,0)*0.25))-(IF(AL12=MAX(AL10:AL15),0,ROUND((AL13-AL12)*24/0.25,0)*0.25))</f>
        <v>0</v>
      </c>
      <c r="AM18" s="625">
        <f t="shared" ref="AM18" si="28">(AM16-AM9)-(AM11-AM10)-(AM13-AM12)-(AM15-AM14)</f>
        <v>0</v>
      </c>
      <c r="AN18" s="532">
        <f>(ROUND(AN16*24/0.25,0)*0.25)-(ROUND(AN9*24/0.25,0)*0.25)-(IF(AN10=MAX(AN10:AN15),0,ROUND((AN11-AN10)*24/0.25,0)*0.25))-(IF(AN12=MAX(AN10:AN15),0,ROUND((AN13-AN12)*24/0.25,0)*0.25))</f>
        <v>0</v>
      </c>
      <c r="AO18" s="625">
        <f t="shared" ref="AO18" si="29">(AO16-AO9)-(AO11-AO10)-(AO13-AO12)-(AO15-AO14)</f>
        <v>0</v>
      </c>
      <c r="AP18" s="532">
        <f>(ROUND(AP16*24/0.25,0)*0.25)-(ROUND(AP9*24/0.25,0)*0.25)-(IF(AP10=MAX(AP10:AP15),0,ROUND((AP11-AP10)*24/0.25,0)*0.25))-(IF(AP12=MAX(AP10:AP15),0,ROUND((AP13-AP12)*24/0.25,0)*0.25))</f>
        <v>0</v>
      </c>
      <c r="AQ18" s="625">
        <f t="shared" ref="AQ18" si="30">(AQ16-AQ9)-(AQ11-AQ10)-(AQ13-AQ12)-(AQ15-AQ14)</f>
        <v>0</v>
      </c>
      <c r="AR18" s="532">
        <f>(ROUND(AR16*24/0.25,0)*0.25)-(ROUND(AR9*24/0.25,0)*0.25)-(IF(AR10=MAX(AR10:AR15),0,ROUND((AR11-AR10)*24/0.25,0)*0.25))-(IF(AR12=MAX(AR10:AR15),0,ROUND((AR13-AR12)*24/0.25,0)*0.25))</f>
        <v>0</v>
      </c>
      <c r="AS18" s="625">
        <f t="shared" ref="AS18" si="31">(AS16-AS9)-(AS11-AS10)-(AS13-AS12)-(AS15-AS14)</f>
        <v>0</v>
      </c>
      <c r="AT18" s="532">
        <f>(ROUND(AT16*24/0.25,0)*0.25)-(ROUND(AT9*24/0.25,0)*0.25)-(IF(AT10=MAX(AT10:AT15),0,ROUND((AT11-AT10)*24/0.25,0)*0.25))-(IF(AT12=MAX(AT10:AT15),0,ROUND((AT13-AT12)*24/0.25,0)*0.25))</f>
        <v>0</v>
      </c>
      <c r="AU18" s="626"/>
      <c r="AV18" s="626"/>
      <c r="AW18" s="626"/>
      <c r="AX18" s="626"/>
      <c r="AY18" s="626"/>
      <c r="AZ18" s="626"/>
      <c r="BA18" s="626"/>
      <c r="BB18" s="626"/>
      <c r="BC18" s="626"/>
      <c r="BD18" s="626"/>
      <c r="BE18" s="626"/>
      <c r="BF18" s="626"/>
      <c r="BG18" s="626"/>
      <c r="BH18" s="626"/>
      <c r="BI18" s="626"/>
      <c r="BJ18" s="626"/>
      <c r="BK18" s="626"/>
      <c r="BL18" s="626"/>
      <c r="BM18" s="626"/>
      <c r="BN18" s="626"/>
      <c r="BO18" s="626"/>
      <c r="BP18" s="626"/>
      <c r="BQ18" s="626"/>
      <c r="BR18" s="626"/>
      <c r="BS18" s="626"/>
      <c r="BT18" s="626"/>
      <c r="BU18" s="626"/>
      <c r="BV18" s="626"/>
      <c r="BW18" s="626"/>
      <c r="BX18" s="626"/>
      <c r="BY18" s="626"/>
      <c r="BZ18" s="626"/>
      <c r="CA18" s="626"/>
      <c r="CB18" s="626"/>
      <c r="CC18" s="626"/>
      <c r="CD18" s="626"/>
      <c r="CE18" s="626"/>
      <c r="CF18" s="626"/>
      <c r="CG18" s="626"/>
      <c r="CH18" s="626"/>
      <c r="CI18" s="626"/>
      <c r="CJ18" s="626"/>
      <c r="CK18" s="626"/>
      <c r="CL18" s="626"/>
      <c r="CM18" s="626"/>
      <c r="CN18" s="626"/>
      <c r="CO18" s="626"/>
      <c r="CP18" s="626"/>
      <c r="CQ18" s="626"/>
      <c r="CR18" s="626"/>
      <c r="CS18" s="626"/>
      <c r="CT18" s="626"/>
      <c r="CU18" s="626"/>
      <c r="CV18" s="626"/>
      <c r="CW18" s="626"/>
      <c r="CX18" s="626"/>
      <c r="CY18" s="626"/>
      <c r="CZ18" s="626"/>
      <c r="DA18" s="626"/>
      <c r="DB18" s="626"/>
      <c r="DC18" s="626"/>
      <c r="DD18" s="626"/>
      <c r="DE18" s="626"/>
      <c r="DF18" s="626"/>
      <c r="DG18" s="626"/>
      <c r="DH18" s="626"/>
      <c r="DI18" s="626"/>
      <c r="DJ18" s="626"/>
      <c r="DK18" s="626"/>
      <c r="DL18" s="626"/>
      <c r="DM18" s="626"/>
      <c r="DN18" s="626"/>
      <c r="DO18" s="626"/>
      <c r="DP18" s="626"/>
      <c r="DQ18" s="626"/>
      <c r="DR18" s="626"/>
      <c r="DS18" s="626"/>
      <c r="DT18" s="626"/>
      <c r="DU18" s="626"/>
      <c r="DV18" s="626"/>
      <c r="DW18" s="626"/>
      <c r="DX18" s="626"/>
      <c r="DY18" s="626"/>
      <c r="DZ18" s="626"/>
      <c r="EA18" s="626"/>
      <c r="EB18" s="626"/>
      <c r="EC18" s="626"/>
      <c r="ED18" s="626"/>
      <c r="EE18" s="626"/>
      <c r="EF18" s="626"/>
      <c r="EG18" s="626"/>
      <c r="EH18" s="626"/>
      <c r="EI18" s="626"/>
      <c r="EJ18" s="626"/>
      <c r="EK18" s="626"/>
      <c r="EL18" s="626"/>
      <c r="EM18" s="626"/>
      <c r="EN18" s="626"/>
      <c r="EO18" s="626"/>
      <c r="EP18" s="626"/>
      <c r="EQ18" s="626"/>
      <c r="ER18" s="626"/>
      <c r="ES18" s="626"/>
    </row>
    <row r="19" spans="1:149" s="636" customFormat="1" ht="33" customHeight="1" thickBot="1" x14ac:dyDescent="0.35">
      <c r="A19" s="917" t="s">
        <v>111</v>
      </c>
      <c r="B19" s="918"/>
      <c r="C19" s="608" t="str">
        <f>TEXT(C20/24,"h:mm")</f>
        <v>0:00</v>
      </c>
      <c r="D19" s="607">
        <f>(ROUND(D16*24/0.25,0)*0.25)-(ROUND(D9*24/0.25,0)*0.25)-(IF(D10=MAX(D10:D15),0,ROUND((D11-D10)*24/0.25,0)*0.25))-(IF(D12=MAX(D10:D15),0,ROUND((D13-D12)*24/0.25,0)*0.25))-(IF(D14=MAX(D10:D15),0,ROUND((D15-D14)*24/0.25,0)*0.25))</f>
        <v>0</v>
      </c>
      <c r="E19" s="608" t="str">
        <f>TEXT(E20/24,"h:mm")</f>
        <v>0:00</v>
      </c>
      <c r="F19" s="607">
        <f>(ROUND(F16*24/0.25,0)*0.25)-(ROUND(F9*24/0.25,0)*0.25)-(IF(F10=MAX(F10:F15),0,ROUND((F11-F10)*24/0.25,0)*0.25))-(IF(F12=MAX(F10:F15),0,ROUND((F13-F12)*24/0.25,0)*0.25))-(IF(F14=MAX(F10:F15),0,ROUND((F15-F14)*24/0.25,0)*0.25))</f>
        <v>0</v>
      </c>
      <c r="G19" s="608" t="str">
        <f>TEXT(G20/24,"h:mm")</f>
        <v>0:00</v>
      </c>
      <c r="H19" s="607">
        <f>(ROUND(H16*24/0.25,0)*0.25)-(ROUND(H9*24/0.25,0)*0.25)-(IF(H10=MAX(H10:H15),0,ROUND((H11-H10)*24/0.25,0)*0.25))-(IF(H12=MAX(H10:H15),0,ROUND((H13-H12)*24/0.25,0)*0.25))-(IF(H14=MAX(H10:H15),0,ROUND((H15-H14)*24/0.25,0)*0.25))</f>
        <v>0</v>
      </c>
      <c r="I19" s="608" t="str">
        <f>TEXT(I20/24,"h:mm")</f>
        <v>0:00</v>
      </c>
      <c r="J19" s="607">
        <f>(ROUND(J16*24/0.25,0)*0.25)-(ROUND(J9*24/0.25,0)*0.25)-(IF(J10=MAX(J10:J15),0,ROUND((J11-J10)*24/0.25,0)*0.25))-(IF(J12=MAX(J10:J15),0,ROUND((J13-J12)*24/0.25,0)*0.25))-(IF(J14=MAX(J10:J15),0,ROUND((J15-J14)*24/0.25,0)*0.25))</f>
        <v>0</v>
      </c>
      <c r="K19" s="608" t="str">
        <f>TEXT(K20/24,"h:mm")</f>
        <v>0:00</v>
      </c>
      <c r="L19" s="607">
        <f>(ROUND(L16*24/0.25,0)*0.25)-(ROUND(L9*24/0.25,0)*0.25)-(IF(L10=MAX(L10:L15),0,ROUND((L11-L10)*24/0.25,0)*0.25))-(IF(L12=MAX(L10:L15),0,ROUND((L13-L12)*24/0.25,0)*0.25))-(IF(L14=MAX(L10:L15),0,ROUND((L15-L14)*24/0.25,0)*0.25))</f>
        <v>0</v>
      </c>
      <c r="M19" s="608" t="str">
        <f>TEXT(M20/24,"h:mm")</f>
        <v>0:00</v>
      </c>
      <c r="N19" s="607">
        <f>(ROUND(N16*24/0.25,0)*0.25)-(ROUND(N9*24/0.25,0)*0.25)-(IF(N10=MAX(N10:N15),0,ROUND((N11-N10)*24/0.25,0)*0.25))-(IF(N12=MAX(N10:N15),0,ROUND((N13-N12)*24/0.25,0)*0.25))-(IF(N14=MAX(N10:N15),0,ROUND((N15-N14)*24/0.25,0)*0.25))</f>
        <v>0</v>
      </c>
      <c r="O19" s="608" t="str">
        <f>TEXT(O20/24,"h:mm")</f>
        <v>0:00</v>
      </c>
      <c r="P19" s="607">
        <f>(ROUND(P16*24/0.25,0)*0.25)-(ROUND(P9*24/0.25,0)*0.25)-(IF(P10=MAX(P10:P15),0,ROUND((P11-P10)*24/0.25,0)*0.25))-(IF(P12=MAX(P10:P15),0,ROUND((P13-P12)*24/0.25,0)*0.25))-(IF(P14=MAX(P10:P15),0,ROUND((P15-P14)*24/0.25,0)*0.25))</f>
        <v>0</v>
      </c>
      <c r="Q19" s="608" t="str">
        <f>TEXT(Q20/24,"h:mm")</f>
        <v>0:00</v>
      </c>
      <c r="R19" s="607">
        <f>(ROUND(R16*24/0.25,0)*0.25)-(ROUND(R9*24/0.25,0)*0.25)-(IF(R10=MAX(R10:R15),0,ROUND((R11-R10)*24/0.25,0)*0.25))-(IF(R12=MAX(R10:R15),0,ROUND((R13-R12)*24/0.25,0)*0.25))-(IF(R14=MAX(R10:R15),0,ROUND((R15-R14)*24/0.25,0)*0.25))</f>
        <v>0</v>
      </c>
      <c r="S19" s="608" t="str">
        <f>TEXT(S20/24,"h:mm")</f>
        <v>0:00</v>
      </c>
      <c r="T19" s="607">
        <f>(ROUND(T16*24/0.25,0)*0.25)-(ROUND(T9*24/0.25,0)*0.25)-(IF(T10=MAX(T10:T15),0,ROUND((T11-T10)*24/0.25,0)*0.25))-(IF(T12=MAX(T10:T15),0,ROUND((T13-T12)*24/0.25,0)*0.25))-(IF(T14=MAX(T10:T15),0,ROUND((T15-T14)*24/0.25,0)*0.25))</f>
        <v>0</v>
      </c>
      <c r="U19" s="608" t="str">
        <f>TEXT(U20/24,"h:mm")</f>
        <v>0:00</v>
      </c>
      <c r="V19" s="607">
        <f>(ROUND(V16*24/0.25,0)*0.25)-(ROUND(V9*24/0.25,0)*0.25)-(IF(V10=MAX(V10:V15),0,ROUND((V11-V10)*24/0.25,0)*0.25))-(IF(V12=MAX(V10:V15),0,ROUND((V13-V12)*24/0.25,0)*0.25))-(IF(V14=MAX(V10:V15),0,ROUND((V15-V14)*24/0.25,0)*0.25))</f>
        <v>0</v>
      </c>
      <c r="W19" s="608" t="str">
        <f>TEXT(W20/24,"h:mm")</f>
        <v>0:00</v>
      </c>
      <c r="X19" s="607">
        <f>(ROUND(X16*24/0.25,0)*0.25)-(ROUND(X9*24/0.25,0)*0.25)-(IF(X10=MAX(X10:X15),0,ROUND((X11-X10)*24/0.25,0)*0.25))-(IF(X12=MAX(X10:X15),0,ROUND((X13-X12)*24/0.25,0)*0.25))-(IF(X14=MAX(X10:X15),0,ROUND((X15-X14)*24/0.25,0)*0.25))</f>
        <v>0</v>
      </c>
      <c r="Y19" s="608" t="str">
        <f>TEXT(Y20/24,"h:mm")</f>
        <v>0:00</v>
      </c>
      <c r="Z19" s="607">
        <f>(ROUND(Z16*24/0.25,0)*0.25)-(ROUND(Z9*24/0.25,0)*0.25)-(IF(Z10=MAX(Z10:Z15),0,ROUND((Z11-Z10)*24/0.25,0)*0.25))-(IF(Z12=MAX(Z10:Z15),0,ROUND((Z13-Z12)*24/0.25,0)*0.25))-(IF(Z14=MAX(Z10:Z15),0,ROUND((Z15-Z14)*24/0.25,0)*0.25))</f>
        <v>0</v>
      </c>
      <c r="AA19" s="608" t="str">
        <f>TEXT(AA20/24,"h:mm")</f>
        <v>0:00</v>
      </c>
      <c r="AB19" s="607">
        <f>(ROUND(AB16*24/0.25,0)*0.25)-(ROUND(AB9*24/0.25,0)*0.25)-(IF(AB10=MAX(AB10:AB15),0,ROUND((AB11-AB10)*24/0.25,0)*0.25))-(IF(AB12=MAX(AB10:AB15),0,ROUND((AB13-AB12)*24/0.25,0)*0.25))-(IF(AB14=MAX(AB10:AB15),0,ROUND((AB15-AB14)*24/0.25,0)*0.25))</f>
        <v>0</v>
      </c>
      <c r="AC19" s="608" t="str">
        <f>TEXT(AC20/24,"h:mm")</f>
        <v>0:00</v>
      </c>
      <c r="AD19" s="607">
        <f>(ROUND(AD16*24/0.25,0)*0.25)-(ROUND(AD9*24/0.25,0)*0.25)-(IF(AD10=MAX(AD10:AD15),0,ROUND((AD11-AD10)*24/0.25,0)*0.25))-(IF(AD12=MAX(AD10:AD15),0,ROUND((AD13-AD12)*24/0.25,0)*0.25))-(IF(AD14=MAX(AD10:AD15),0,ROUND((AD15-AD14)*24/0.25,0)*0.25))</f>
        <v>0</v>
      </c>
      <c r="AE19" s="608" t="str">
        <f>TEXT(AE20/24,"h:mm")</f>
        <v>0:00</v>
      </c>
      <c r="AF19" s="607">
        <f>(ROUND(AF16*24/0.25,0)*0.25)-(ROUND(AF9*24/0.25,0)*0.25)-(IF(AF10=MAX(AF10:AF15),0,ROUND((AF11-AF10)*24/0.25,0)*0.25))-(IF(AF12=MAX(AF10:AF15),0,ROUND((AF13-AF12)*24/0.25,0)*0.25))-(IF(AF14=MAX(AF10:AF15),0,ROUND((AF15-AF14)*24/0.25,0)*0.25))</f>
        <v>0</v>
      </c>
      <c r="AG19" s="608" t="str">
        <f>TEXT(AG20/24,"h:mm")</f>
        <v>0:00</v>
      </c>
      <c r="AH19" s="607">
        <f>(ROUND(AH16*24/0.25,0)*0.25)-(ROUND(AH9*24/0.25,0)*0.25)-(IF(AH10=MAX(AH10:AH15),0,ROUND((AH11-AH10)*24/0.25,0)*0.25))-(IF(AH12=MAX(AH10:AH15),0,ROUND((AH13-AH12)*24/0.25,0)*0.25))-(IF(AH14=MAX(AH10:AH15),0,ROUND((AH15-AH14)*24/0.25,0)*0.25))</f>
        <v>0</v>
      </c>
      <c r="AI19" s="608" t="str">
        <f>TEXT(AI20/24,"h:mm")</f>
        <v>0:00</v>
      </c>
      <c r="AJ19" s="607">
        <f>(ROUND(AJ16*24/0.25,0)*0.25)-(ROUND(AJ9*24/0.25,0)*0.25)-(IF(AJ10=MAX(AJ10:AJ15),0,ROUND((AJ11-AJ10)*24/0.25,0)*0.25))-(IF(AJ12=MAX(AJ10:AJ15),0,ROUND((AJ13-AJ12)*24/0.25,0)*0.25))-(IF(AJ14=MAX(AJ10:AJ15),0,ROUND((AJ15-AJ14)*24/0.25,0)*0.25))</f>
        <v>0</v>
      </c>
      <c r="AK19" s="608" t="str">
        <f>TEXT(AK20/24,"h:mm")</f>
        <v>0:00</v>
      </c>
      <c r="AL19" s="607">
        <f>(ROUND(AL16*24/0.25,0)*0.25)-(ROUND(AL9*24/0.25,0)*0.25)-(IF(AL10=MAX(AL10:AL15),0,ROUND((AL11-AL10)*24/0.25,0)*0.25))-(IF(AL12=MAX(AL10:AL15),0,ROUND((AL13-AL12)*24/0.25,0)*0.25))-(IF(AL14=MAX(AL10:AL15),0,ROUND((AL15-AL14)*24/0.25,0)*0.25))</f>
        <v>0</v>
      </c>
      <c r="AM19" s="608" t="str">
        <f>TEXT(AM20/24,"h:mm")</f>
        <v>0:00</v>
      </c>
      <c r="AN19" s="607">
        <f>(ROUND(AN16*24/0.25,0)*0.25)-(ROUND(AN9*24/0.25,0)*0.25)-(IF(AN10=MAX(AN10:AN15),0,ROUND((AN11-AN10)*24/0.25,0)*0.25))-(IF(AN12=MAX(AN10:AN15),0,ROUND((AN13-AN12)*24/0.25,0)*0.25))-(IF(AN14=MAX(AN10:AN15),0,ROUND((AN15-AN14)*24/0.25,0)*0.25))</f>
        <v>0</v>
      </c>
      <c r="AO19" s="608" t="str">
        <f>TEXT(AO20/24,"h:mm")</f>
        <v>0:00</v>
      </c>
      <c r="AP19" s="607">
        <f>(ROUND(AP16*24/0.25,0)*0.25)-(ROUND(AP9*24/0.25,0)*0.25)-(IF(AP10=MAX(AP10:AP15),0,ROUND((AP11-AP10)*24/0.25,0)*0.25))-(IF(AP12=MAX(AP10:AP15),0,ROUND((AP13-AP12)*24/0.25,0)*0.25))-(IF(AP14=MAX(AP10:AP15),0,ROUND((AP15-AP14)*24/0.25,0)*0.25))</f>
        <v>0</v>
      </c>
      <c r="AQ19" s="608" t="str">
        <f>TEXT(AQ20/24,"h:mm")</f>
        <v>0:00</v>
      </c>
      <c r="AR19" s="607">
        <f>(ROUND(AR16*24/0.25,0)*0.25)-(ROUND(AR9*24/0.25,0)*0.25)-(IF(AR10=MAX(AR10:AR15),0,ROUND((AR11-AR10)*24/0.25,0)*0.25))-(IF(AR12=MAX(AR10:AR15),0,ROUND((AR13-AR12)*24/0.25,0)*0.25))-(IF(AR14=MAX(AR10:AR15),0,ROUND((AR15-AR14)*24/0.25,0)*0.25))</f>
        <v>0</v>
      </c>
      <c r="AS19" s="608" t="str">
        <f>TEXT(AS20/24,"h:mm")</f>
        <v>0:00</v>
      </c>
      <c r="AT19" s="607">
        <f>(ROUND(AT16*24/0.25,0)*0.25)-(ROUND(AT9*24/0.25,0)*0.25)-(IF(AT10=MAX(AT10:AT15),0,ROUND((AT11-AT10)*24/0.25,0)*0.25))-(IF(AT12=MAX(AT10:AT15),0,ROUND((AT13-AT12)*24/0.25,0)*0.25))-(IF(AT14=MAX(AT10:AT15),0,ROUND((AT15-AT14)*24/0.25,0)*0.25))</f>
        <v>0</v>
      </c>
      <c r="AU19" s="626"/>
      <c r="AV19" s="626"/>
      <c r="AW19" s="626"/>
      <c r="AX19" s="626"/>
      <c r="AY19" s="626"/>
      <c r="AZ19" s="626"/>
      <c r="BA19" s="626"/>
      <c r="BB19" s="626"/>
      <c r="BC19" s="626"/>
      <c r="BD19" s="626"/>
      <c r="BE19" s="626"/>
      <c r="BF19" s="626"/>
      <c r="BG19" s="626"/>
      <c r="BH19" s="626"/>
      <c r="BI19" s="626"/>
      <c r="BJ19" s="626"/>
      <c r="BK19" s="626"/>
      <c r="BL19" s="626"/>
      <c r="BM19" s="626"/>
      <c r="BN19" s="626"/>
      <c r="BO19" s="626"/>
      <c r="BP19" s="626"/>
      <c r="BQ19" s="626"/>
      <c r="BR19" s="626"/>
      <c r="BS19" s="626"/>
      <c r="BT19" s="626"/>
      <c r="BU19" s="626"/>
      <c r="BV19" s="626"/>
      <c r="BW19" s="626"/>
      <c r="BX19" s="626"/>
      <c r="BY19" s="626"/>
      <c r="BZ19" s="626"/>
      <c r="CA19" s="626"/>
      <c r="CB19" s="626"/>
      <c r="CC19" s="626"/>
      <c r="CD19" s="626"/>
      <c r="CE19" s="626"/>
      <c r="CF19" s="626"/>
      <c r="CG19" s="626"/>
      <c r="CH19" s="626"/>
      <c r="CI19" s="626"/>
      <c r="CJ19" s="626"/>
      <c r="CK19" s="626"/>
      <c r="CL19" s="626"/>
      <c r="CM19" s="626"/>
      <c r="CN19" s="626"/>
      <c r="CO19" s="626"/>
      <c r="CP19" s="626"/>
      <c r="CQ19" s="626"/>
      <c r="CR19" s="626"/>
      <c r="CS19" s="626"/>
      <c r="CT19" s="626"/>
      <c r="CU19" s="626"/>
      <c r="CV19" s="626"/>
      <c r="CW19" s="626"/>
      <c r="CX19" s="626"/>
      <c r="CY19" s="626"/>
      <c r="CZ19" s="626"/>
      <c r="DA19" s="626"/>
      <c r="DB19" s="626"/>
      <c r="DC19" s="626"/>
      <c r="DD19" s="626"/>
      <c r="DE19" s="626"/>
      <c r="DF19" s="626"/>
      <c r="DG19" s="626"/>
      <c r="DH19" s="626"/>
      <c r="DI19" s="626"/>
      <c r="DJ19" s="626"/>
      <c r="DK19" s="626"/>
      <c r="DL19" s="626"/>
      <c r="DM19" s="626"/>
      <c r="DN19" s="626"/>
      <c r="DO19" s="626"/>
      <c r="DP19" s="626"/>
      <c r="DQ19" s="626"/>
      <c r="DR19" s="626"/>
      <c r="DS19" s="626"/>
      <c r="DT19" s="626"/>
      <c r="DU19" s="626"/>
      <c r="DV19" s="626"/>
      <c r="DW19" s="626"/>
      <c r="DX19" s="626"/>
      <c r="DY19" s="626"/>
      <c r="DZ19" s="626"/>
      <c r="EA19" s="626"/>
      <c r="EB19" s="626"/>
      <c r="EC19" s="626"/>
      <c r="ED19" s="626"/>
      <c r="EE19" s="626"/>
      <c r="EF19" s="626"/>
      <c r="EG19" s="626"/>
      <c r="EH19" s="626"/>
      <c r="EI19" s="626"/>
      <c r="EJ19" s="626"/>
      <c r="EK19" s="626"/>
      <c r="EL19" s="626"/>
      <c r="EM19" s="626"/>
      <c r="EN19" s="626"/>
      <c r="EO19" s="626"/>
      <c r="EP19" s="626"/>
      <c r="EQ19" s="626"/>
      <c r="ER19" s="626"/>
      <c r="ES19" s="626"/>
    </row>
    <row r="20" spans="1:149" s="627" customFormat="1" ht="33" hidden="1" customHeight="1" thickBot="1" x14ac:dyDescent="0.35">
      <c r="A20" s="915" t="s">
        <v>175</v>
      </c>
      <c r="B20" s="916"/>
      <c r="C20" s="611">
        <f>IF(C6="",D20,0)</f>
        <v>0</v>
      </c>
      <c r="D20" s="612">
        <f>IF(D19&lt;0,D19+24,D19)</f>
        <v>0</v>
      </c>
      <c r="E20" s="611">
        <f>IF(E6="",F20,0)</f>
        <v>0</v>
      </c>
      <c r="F20" s="612">
        <f>IF(F19&lt;0,F19+24,F19)</f>
        <v>0</v>
      </c>
      <c r="G20" s="611">
        <f>IF(G6="",H20,0)</f>
        <v>0</v>
      </c>
      <c r="H20" s="612">
        <f>IF(H19&lt;0,H19+24,H19)</f>
        <v>0</v>
      </c>
      <c r="I20" s="611">
        <f>IF(I6="",J20,0)</f>
        <v>0</v>
      </c>
      <c r="J20" s="612">
        <f>IF(J19&lt;0,J19+24,J19)</f>
        <v>0</v>
      </c>
      <c r="K20" s="611">
        <f>IF(K6="",L20,0)</f>
        <v>0</v>
      </c>
      <c r="L20" s="612">
        <f>IF(L19&lt;0,L19+24,L19)</f>
        <v>0</v>
      </c>
      <c r="M20" s="611">
        <f>IF(M6="",N20,0)</f>
        <v>0</v>
      </c>
      <c r="N20" s="612">
        <f>IF(N19&lt;0,N19+24,N19)</f>
        <v>0</v>
      </c>
      <c r="O20" s="611">
        <f>IF(O6="",P20,0)</f>
        <v>0</v>
      </c>
      <c r="P20" s="612">
        <f>IF(P19&lt;0,P19+24,P19)</f>
        <v>0</v>
      </c>
      <c r="Q20" s="611">
        <f>IF(Q6="",R20,0)</f>
        <v>0</v>
      </c>
      <c r="R20" s="612">
        <f>IF(R19&lt;0,R19+24,R19)</f>
        <v>0</v>
      </c>
      <c r="S20" s="611">
        <f>IF(S6="",T20,0)</f>
        <v>0</v>
      </c>
      <c r="T20" s="612">
        <f>IF(T19&lt;0,T19+24,T19)</f>
        <v>0</v>
      </c>
      <c r="U20" s="611">
        <f>IF(U6="",V20,0)</f>
        <v>0</v>
      </c>
      <c r="V20" s="612">
        <f>IF(V19&lt;0,V19+24,V19)</f>
        <v>0</v>
      </c>
      <c r="W20" s="611">
        <f>IF(W6="",X20,0)</f>
        <v>0</v>
      </c>
      <c r="X20" s="612">
        <f>IF(X19&lt;0,X19+24,X19)</f>
        <v>0</v>
      </c>
      <c r="Y20" s="611">
        <f>IF(Y6="",Z20,0)</f>
        <v>0</v>
      </c>
      <c r="Z20" s="612">
        <f>IF(Z19&lt;0,Z19+24,Z19)</f>
        <v>0</v>
      </c>
      <c r="AA20" s="611">
        <f>IF(AA6="",AB20,0)</f>
        <v>0</v>
      </c>
      <c r="AB20" s="612">
        <f>IF(AB19&lt;0,AB19+24,AB19)</f>
        <v>0</v>
      </c>
      <c r="AC20" s="611">
        <f>IF(AC6="",AD20,0)</f>
        <v>0</v>
      </c>
      <c r="AD20" s="612">
        <f>IF(AD19&lt;0,AD19+24,AD19)</f>
        <v>0</v>
      </c>
      <c r="AE20" s="611">
        <f>IF(AE6="",AF20,0)</f>
        <v>0</v>
      </c>
      <c r="AF20" s="612">
        <f>IF(AF19&lt;0,AF19+24,AF19)</f>
        <v>0</v>
      </c>
      <c r="AG20" s="611">
        <f>IF(AG6="",AH20,0)</f>
        <v>0</v>
      </c>
      <c r="AH20" s="612">
        <f>IF(AH19&lt;0,AH19+24,AH19)</f>
        <v>0</v>
      </c>
      <c r="AI20" s="611">
        <f>IF(AI6="",AJ20,0)</f>
        <v>0</v>
      </c>
      <c r="AJ20" s="612">
        <f>IF(AJ19&lt;0,AJ19+24,AJ19)</f>
        <v>0</v>
      </c>
      <c r="AK20" s="611">
        <f>IF(AK6="",AL20,0)</f>
        <v>0</v>
      </c>
      <c r="AL20" s="612">
        <f>IF(AL19&lt;0,AL19+24,AL19)</f>
        <v>0</v>
      </c>
      <c r="AM20" s="611">
        <f>IF(AM6="",AN20,0)</f>
        <v>0</v>
      </c>
      <c r="AN20" s="612">
        <f>IF(AN19&lt;0,AN19+24,AN19)</f>
        <v>0</v>
      </c>
      <c r="AO20" s="611">
        <f>IF(AO6="",AP20,0)</f>
        <v>0</v>
      </c>
      <c r="AP20" s="612">
        <f>IF(AP19&lt;0,AP19+24,AP19)</f>
        <v>0</v>
      </c>
      <c r="AQ20" s="611">
        <f>IF(AQ6="",AR20,0)</f>
        <v>0</v>
      </c>
      <c r="AR20" s="612">
        <f>IF(AR19&lt;0,AR19+24,AR19)</f>
        <v>0</v>
      </c>
      <c r="AS20" s="611">
        <f>IF(AS6="",AT20,0)</f>
        <v>0</v>
      </c>
      <c r="AT20" s="612">
        <f>IF(AT19&lt;0,AT19+24,AT19)</f>
        <v>0</v>
      </c>
    </row>
    <row r="21" spans="1:149" s="626" customFormat="1" ht="33" customHeight="1" thickBot="1" x14ac:dyDescent="0.35">
      <c r="A21" s="917" t="s">
        <v>173</v>
      </c>
      <c r="B21" s="918"/>
      <c r="C21" s="616" t="str">
        <f>TEXT(C22/24,"h:mm")</f>
        <v>0:00</v>
      </c>
      <c r="D21" s="615"/>
      <c r="E21" s="616" t="str">
        <f>TEXT(E22/24,"h:mm")</f>
        <v>0:00</v>
      </c>
      <c r="F21" s="615"/>
      <c r="G21" s="616" t="str">
        <f>TEXT(G22/24,"h:mm")</f>
        <v>0:00</v>
      </c>
      <c r="H21" s="615"/>
      <c r="I21" s="616" t="str">
        <f>TEXT(I22/24,"h:mm")</f>
        <v>0:00</v>
      </c>
      <c r="J21" s="615"/>
      <c r="K21" s="616" t="str">
        <f>TEXT(K22/24,"h:mm")</f>
        <v>0:00</v>
      </c>
      <c r="L21" s="615"/>
      <c r="M21" s="616" t="str">
        <f>TEXT(M22/24,"h:mm")</f>
        <v>0:00</v>
      </c>
      <c r="N21" s="615"/>
      <c r="O21" s="616" t="str">
        <f>TEXT(O22/24,"h:mm")</f>
        <v>0:00</v>
      </c>
      <c r="P21" s="615"/>
      <c r="Q21" s="616" t="str">
        <f>TEXT(Q22/24,"h:mm")</f>
        <v>0:00</v>
      </c>
      <c r="R21" s="615"/>
      <c r="S21" s="616" t="str">
        <f>TEXT(S22/24,"h:mm")</f>
        <v>0:00</v>
      </c>
      <c r="T21" s="615"/>
      <c r="U21" s="616" t="str">
        <f>TEXT(U22/24,"h:mm")</f>
        <v>0:00</v>
      </c>
      <c r="V21" s="615"/>
      <c r="W21" s="616" t="str">
        <f>TEXT(W22/24,"h:mm")</f>
        <v>0:00</v>
      </c>
      <c r="X21" s="615"/>
      <c r="Y21" s="616" t="str">
        <f>TEXT(Y22/24,"h:mm")</f>
        <v>0:00</v>
      </c>
      <c r="Z21" s="615"/>
      <c r="AA21" s="616" t="str">
        <f>TEXT(AA22/24,"h:mm")</f>
        <v>0:00</v>
      </c>
      <c r="AB21" s="615"/>
      <c r="AC21" s="616" t="str">
        <f>TEXT(AC22/24,"h:mm")</f>
        <v>0:00</v>
      </c>
      <c r="AD21" s="615"/>
      <c r="AE21" s="616" t="str">
        <f>TEXT(AE22/24,"h:mm")</f>
        <v>0:00</v>
      </c>
      <c r="AF21" s="615"/>
      <c r="AG21" s="616" t="str">
        <f>TEXT(AG22/24,"h:mm")</f>
        <v>0:00</v>
      </c>
      <c r="AH21" s="615"/>
      <c r="AI21" s="616" t="str">
        <f>TEXT(AI22/24,"h:mm")</f>
        <v>0:00</v>
      </c>
      <c r="AJ21" s="615"/>
      <c r="AK21" s="616" t="str">
        <f>TEXT(AK22/24,"h:mm")</f>
        <v>0:00</v>
      </c>
      <c r="AL21" s="615"/>
      <c r="AM21" s="616" t="str">
        <f>TEXT(AM22/24,"h:mm")</f>
        <v>0:00</v>
      </c>
      <c r="AN21" s="615"/>
      <c r="AO21" s="616" t="str">
        <f>TEXT(AO22/24,"h:mm")</f>
        <v>0:00</v>
      </c>
      <c r="AP21" s="615"/>
      <c r="AQ21" s="616" t="str">
        <f>TEXT(AQ22/24,"h:mm")</f>
        <v>0:00</v>
      </c>
      <c r="AR21" s="615"/>
      <c r="AS21" s="616" t="str">
        <f>TEXT(AS22/24,"h:mm")</f>
        <v>0:00</v>
      </c>
      <c r="AT21" s="615"/>
    </row>
    <row r="22" spans="1:149" s="629" customFormat="1" ht="33" hidden="1" customHeight="1" thickBot="1" x14ac:dyDescent="0.35">
      <c r="A22" s="628" t="s">
        <v>174</v>
      </c>
      <c r="B22" s="628"/>
      <c r="C22" s="614">
        <f>IF(C6="yes",C23,0)</f>
        <v>0</v>
      </c>
      <c r="D22" s="613"/>
      <c r="E22" s="614">
        <f>IF(E6="yes",E23,0)</f>
        <v>0</v>
      </c>
      <c r="F22" s="613"/>
      <c r="G22" s="614">
        <f>IF(G6="yes",G23,0)</f>
        <v>0</v>
      </c>
      <c r="H22" s="613"/>
      <c r="I22" s="614">
        <f>IF(I6="yes",I23,0)</f>
        <v>0</v>
      </c>
      <c r="J22" s="613"/>
      <c r="K22" s="614">
        <f>IF(K6="yes",K23,0)</f>
        <v>0</v>
      </c>
      <c r="L22" s="613"/>
      <c r="M22" s="614">
        <f>IF(M6="yes",M23,0)</f>
        <v>0</v>
      </c>
      <c r="N22" s="613"/>
      <c r="O22" s="614">
        <f>IF(O6="yes",O23,0)</f>
        <v>0</v>
      </c>
      <c r="P22" s="613"/>
      <c r="Q22" s="614">
        <f>IF(Q6="yes",Q23,0)</f>
        <v>0</v>
      </c>
      <c r="R22" s="613"/>
      <c r="S22" s="614">
        <f>IF(S6="yes",S23,0)</f>
        <v>0</v>
      </c>
      <c r="T22" s="613"/>
      <c r="U22" s="614">
        <f>IF(U6="yes",U23,0)</f>
        <v>0</v>
      </c>
      <c r="V22" s="613"/>
      <c r="W22" s="614">
        <f>IF(W6="yes",W23,0)</f>
        <v>0</v>
      </c>
      <c r="X22" s="613"/>
      <c r="Y22" s="614">
        <f>IF(Y6="yes",Y23,0)</f>
        <v>0</v>
      </c>
      <c r="Z22" s="613"/>
      <c r="AA22" s="614">
        <f>IF(AA6="yes",AA23,0)</f>
        <v>0</v>
      </c>
      <c r="AB22" s="613"/>
      <c r="AC22" s="614">
        <f>IF(AC6="yes",AC23,0)</f>
        <v>0</v>
      </c>
      <c r="AD22" s="613"/>
      <c r="AE22" s="614">
        <f>IF(AE6="yes",AE23,0)</f>
        <v>0</v>
      </c>
      <c r="AF22" s="613"/>
      <c r="AG22" s="614">
        <f>IF(AG6="yes",AG23,0)</f>
        <v>0</v>
      </c>
      <c r="AH22" s="613"/>
      <c r="AI22" s="614">
        <f>IF(AI6="yes",AI23,0)</f>
        <v>0</v>
      </c>
      <c r="AJ22" s="613"/>
      <c r="AK22" s="614">
        <f>IF(AK6="yes",AK23,0)</f>
        <v>0</v>
      </c>
      <c r="AL22" s="613"/>
      <c r="AM22" s="614">
        <f>IF(AM6="yes",AM23,0)</f>
        <v>0</v>
      </c>
      <c r="AN22" s="613"/>
      <c r="AO22" s="614">
        <f>IF(AO6="yes",AO23,0)</f>
        <v>0</v>
      </c>
      <c r="AP22" s="613"/>
      <c r="AQ22" s="614">
        <f>IF(AQ6="yes",AQ23,0)</f>
        <v>0</v>
      </c>
      <c r="AR22" s="613"/>
      <c r="AS22" s="614">
        <f>IF(AS6="yes",AS23,0)</f>
        <v>0</v>
      </c>
      <c r="AT22" s="613"/>
    </row>
    <row r="23" spans="1:149" s="461" customFormat="1" ht="33" hidden="1" customHeight="1" thickBot="1" x14ac:dyDescent="0.3">
      <c r="C23" s="630">
        <f>IF(D23&lt;0,D23+24,D23)</f>
        <v>0</v>
      </c>
      <c r="D23" s="501">
        <f>D19</f>
        <v>0</v>
      </c>
      <c r="E23" s="630">
        <f>IF(F23&lt;0,F23+24,F23)</f>
        <v>0</v>
      </c>
      <c r="F23" s="501">
        <f>F19</f>
        <v>0</v>
      </c>
      <c r="G23" s="630">
        <f>IF(H23&lt;0,H23+24,H23)</f>
        <v>0</v>
      </c>
      <c r="H23" s="501">
        <f>H19</f>
        <v>0</v>
      </c>
      <c r="I23" s="630">
        <f>IF(J23&lt;0,J23+24,J23)</f>
        <v>0</v>
      </c>
      <c r="J23" s="501">
        <f>J19</f>
        <v>0</v>
      </c>
      <c r="K23" s="630">
        <f>IF(L23&lt;0,L23+24,L23)</f>
        <v>0</v>
      </c>
      <c r="L23" s="501">
        <f>L19</f>
        <v>0</v>
      </c>
      <c r="M23" s="630">
        <f>IF(N23&lt;0,N23+24,N23)</f>
        <v>0</v>
      </c>
      <c r="N23" s="501">
        <f>N19</f>
        <v>0</v>
      </c>
      <c r="O23" s="630">
        <f>IF(P23&lt;0,P23+24,P23)</f>
        <v>0</v>
      </c>
      <c r="P23" s="501">
        <f>P19</f>
        <v>0</v>
      </c>
      <c r="Q23" s="631">
        <f>IF(R23&lt;0,R23+24,R23)</f>
        <v>0</v>
      </c>
      <c r="R23" s="493">
        <f>R19</f>
        <v>0</v>
      </c>
      <c r="S23" s="632">
        <f>IF(T23&lt;0,T23+24,T23)</f>
        <v>0</v>
      </c>
      <c r="T23" s="493">
        <f>T19</f>
        <v>0</v>
      </c>
      <c r="U23" s="632">
        <f>IF(V23&lt;0,V23+24,V23)</f>
        <v>0</v>
      </c>
      <c r="V23" s="493">
        <f>V19</f>
        <v>0</v>
      </c>
      <c r="W23" s="632">
        <f>IF(X23&lt;0,X23+24,X23)</f>
        <v>0</v>
      </c>
      <c r="X23" s="493">
        <f>X19</f>
        <v>0</v>
      </c>
      <c r="Y23" s="632">
        <f>IF(Z23&lt;0,Z23+24,Z23)</f>
        <v>0</v>
      </c>
      <c r="Z23" s="493">
        <f>Z19</f>
        <v>0</v>
      </c>
      <c r="AA23" s="632">
        <f>IF(AB23&lt;0,AB23+24,AB23)</f>
        <v>0</v>
      </c>
      <c r="AB23" s="493">
        <f>AB19</f>
        <v>0</v>
      </c>
      <c r="AC23" s="632">
        <f>IF(AD23&lt;0,AD23+24,AD23)</f>
        <v>0</v>
      </c>
      <c r="AD23" s="502">
        <f>AD19</f>
        <v>0</v>
      </c>
      <c r="AE23" s="631">
        <f>IF(AF23&lt;0,AF23+24,AF23)</f>
        <v>0</v>
      </c>
      <c r="AF23" s="460">
        <f>AF19</f>
        <v>0</v>
      </c>
      <c r="AG23" s="632">
        <f>IF(AH23&lt;0,AH23+24,AH23)</f>
        <v>0</v>
      </c>
      <c r="AH23" s="460">
        <f>AH19</f>
        <v>0</v>
      </c>
      <c r="AI23" s="632">
        <f>IF(AJ23&lt;0,AJ23+24,AJ23)</f>
        <v>0</v>
      </c>
      <c r="AJ23" s="460">
        <f>AJ19</f>
        <v>0</v>
      </c>
      <c r="AK23" s="632">
        <f>IF(AL23&lt;0,AL23+24,AL23)</f>
        <v>0</v>
      </c>
      <c r="AL23" s="460">
        <f>AL19</f>
        <v>0</v>
      </c>
      <c r="AM23" s="632">
        <f>IF(AN23&lt;0,AN23+24,AN23)</f>
        <v>0</v>
      </c>
      <c r="AN23" s="460">
        <f>AN19</f>
        <v>0</v>
      </c>
      <c r="AO23" s="632">
        <f>IF(AP23&lt;0,AP23+24,AP23)</f>
        <v>0</v>
      </c>
      <c r="AP23" s="460">
        <f>AP19</f>
        <v>0</v>
      </c>
      <c r="AQ23" s="633">
        <f>IF(AR23&lt;0,AR23+24,AR23)</f>
        <v>0</v>
      </c>
      <c r="AR23" s="460">
        <f>AR19</f>
        <v>0</v>
      </c>
      <c r="AS23" s="634">
        <f>IF(AT23&lt;0,AT23+24,AT23)</f>
        <v>0</v>
      </c>
      <c r="AT23" s="460">
        <f>AT19</f>
        <v>0</v>
      </c>
    </row>
    <row r="24" spans="1:149" ht="33" customHeight="1" thickBot="1" x14ac:dyDescent="0.3">
      <c r="D24" s="461"/>
      <c r="F24" s="461"/>
      <c r="H24" s="461"/>
      <c r="J24" s="461"/>
      <c r="L24" s="461"/>
      <c r="N24" s="461"/>
      <c r="O24" s="537">
        <f>P24/24</f>
        <v>0</v>
      </c>
      <c r="P24" s="494">
        <f>SUM(C20,E20,G20,I20,K20,M20,O20)+SUM(C22,E22,G22,I22,K22,M22,O22)</f>
        <v>0</v>
      </c>
      <c r="R24" s="461"/>
      <c r="T24" s="461"/>
      <c r="V24" s="461"/>
      <c r="X24" s="461"/>
      <c r="Z24" s="461"/>
      <c r="AB24" s="461"/>
      <c r="AC24" s="537">
        <f>AD24/24</f>
        <v>0</v>
      </c>
      <c r="AD24" s="494">
        <f>SUM(Q20,S20,U20,W20,Y20,AA20,AC20)+SUM(Q22,S22,U22,W22,Y22,AA22,AC22)</f>
        <v>0</v>
      </c>
      <c r="AF24" s="461"/>
      <c r="AH24" s="461"/>
      <c r="AJ24" s="461"/>
      <c r="AL24" s="461"/>
      <c r="AN24" s="461"/>
      <c r="AP24" s="461"/>
      <c r="AQ24" s="536" t="str">
        <f>TEXT(AR24/24,"h:mm")</f>
        <v>0:00</v>
      </c>
      <c r="AR24" s="494">
        <f>SUM(AE20,AG20,AI20,AK20,AM20,AO20,AQ20)+SUM(AE22,AG22,AI22,AK22,AM22,AO22,AQ22)</f>
        <v>0</v>
      </c>
      <c r="AS24" s="635">
        <f>AS23</f>
        <v>0</v>
      </c>
      <c r="AT24" s="502">
        <f>AT23</f>
        <v>0</v>
      </c>
    </row>
    <row r="25" spans="1:149" ht="33" customHeight="1" thickBot="1" x14ac:dyDescent="0.45">
      <c r="A25" s="907" t="s">
        <v>130</v>
      </c>
      <c r="B25" s="908"/>
      <c r="C25" s="445" t="s">
        <v>12</v>
      </c>
      <c r="D25" s="444" t="s">
        <v>88</v>
      </c>
      <c r="E25" s="446" t="s">
        <v>13</v>
      </c>
      <c r="F25" s="447" t="s">
        <v>13</v>
      </c>
      <c r="G25" s="446" t="s">
        <v>14</v>
      </c>
      <c r="H25" s="447" t="s">
        <v>14</v>
      </c>
      <c r="I25" s="446" t="s">
        <v>15</v>
      </c>
      <c r="J25" s="447" t="s">
        <v>15</v>
      </c>
      <c r="K25" s="446" t="s">
        <v>16</v>
      </c>
      <c r="L25" s="447" t="s">
        <v>16</v>
      </c>
      <c r="M25" s="446" t="s">
        <v>17</v>
      </c>
      <c r="N25" s="447" t="s">
        <v>17</v>
      </c>
      <c r="O25" s="495" t="s">
        <v>18</v>
      </c>
      <c r="P25" s="447" t="s">
        <v>18</v>
      </c>
      <c r="Q25" s="448" t="s">
        <v>12</v>
      </c>
      <c r="R25" s="447" t="s">
        <v>12</v>
      </c>
      <c r="S25" s="448" t="s">
        <v>13</v>
      </c>
      <c r="T25" s="447" t="s">
        <v>13</v>
      </c>
      <c r="U25" s="448" t="s">
        <v>14</v>
      </c>
      <c r="V25" s="447" t="s">
        <v>14</v>
      </c>
      <c r="W25" s="448" t="s">
        <v>15</v>
      </c>
      <c r="X25" s="447" t="s">
        <v>15</v>
      </c>
      <c r="Y25" s="448" t="s">
        <v>16</v>
      </c>
      <c r="Z25" s="447" t="s">
        <v>89</v>
      </c>
      <c r="AA25" s="448" t="s">
        <v>17</v>
      </c>
      <c r="AB25" s="447" t="s">
        <v>17</v>
      </c>
      <c r="AC25" s="496" t="s">
        <v>18</v>
      </c>
      <c r="AD25" s="447" t="s">
        <v>18</v>
      </c>
      <c r="AE25" s="449" t="s">
        <v>12</v>
      </c>
      <c r="AF25" s="447" t="s">
        <v>12</v>
      </c>
      <c r="AG25" s="449" t="s">
        <v>13</v>
      </c>
      <c r="AH25" s="447" t="s">
        <v>13</v>
      </c>
      <c r="AI25" s="449" t="s">
        <v>14</v>
      </c>
      <c r="AJ25" s="447" t="s">
        <v>14</v>
      </c>
      <c r="AK25" s="449" t="s">
        <v>15</v>
      </c>
      <c r="AL25" s="447" t="s">
        <v>15</v>
      </c>
      <c r="AM25" s="449" t="s">
        <v>16</v>
      </c>
      <c r="AN25" s="447" t="s">
        <v>16</v>
      </c>
      <c r="AO25" s="449" t="s">
        <v>17</v>
      </c>
      <c r="AP25" s="447" t="s">
        <v>17</v>
      </c>
      <c r="AQ25" s="497" t="s">
        <v>18</v>
      </c>
      <c r="AR25" s="447" t="s">
        <v>18</v>
      </c>
      <c r="AS25" s="498" t="s">
        <v>12</v>
      </c>
      <c r="AT25" s="412" t="s">
        <v>12</v>
      </c>
    </row>
    <row r="26" spans="1:149" ht="33" customHeight="1" x14ac:dyDescent="0.4">
      <c r="A26" s="909" t="s">
        <v>148</v>
      </c>
      <c r="B26" s="910"/>
      <c r="C26" s="559"/>
      <c r="D26" s="642">
        <f>C26</f>
        <v>0</v>
      </c>
      <c r="E26" s="559"/>
      <c r="F26" s="642">
        <f>E26</f>
        <v>0</v>
      </c>
      <c r="G26" s="559"/>
      <c r="H26" s="642">
        <f>G26</f>
        <v>0</v>
      </c>
      <c r="I26" s="559"/>
      <c r="J26" s="408">
        <f>I26</f>
        <v>0</v>
      </c>
      <c r="K26" s="559"/>
      <c r="L26" s="408">
        <f>K26</f>
        <v>0</v>
      </c>
      <c r="M26" s="559"/>
      <c r="N26" s="408">
        <f>M26</f>
        <v>0</v>
      </c>
      <c r="O26" s="559"/>
      <c r="P26" s="408">
        <f>O26</f>
        <v>0</v>
      </c>
      <c r="Q26" s="560"/>
      <c r="R26" s="408">
        <f>Q26</f>
        <v>0</v>
      </c>
      <c r="S26" s="560"/>
      <c r="T26" s="408">
        <f>S26</f>
        <v>0</v>
      </c>
      <c r="U26" s="560"/>
      <c r="V26" s="408">
        <f>U26</f>
        <v>0</v>
      </c>
      <c r="W26" s="560"/>
      <c r="X26" s="408">
        <f>W26</f>
        <v>0</v>
      </c>
      <c r="Y26" s="560"/>
      <c r="Z26" s="408">
        <f>Y26</f>
        <v>0</v>
      </c>
      <c r="AA26" s="560"/>
      <c r="AB26" s="408">
        <f>AA26</f>
        <v>0</v>
      </c>
      <c r="AC26" s="560"/>
      <c r="AD26" s="408">
        <f>AC26</f>
        <v>0</v>
      </c>
      <c r="AE26" s="561"/>
      <c r="AF26" s="408">
        <f>AE26</f>
        <v>0</v>
      </c>
      <c r="AG26" s="561"/>
      <c r="AH26" s="408">
        <f>AG26</f>
        <v>0</v>
      </c>
      <c r="AI26" s="561"/>
      <c r="AJ26" s="408">
        <f>AI26</f>
        <v>0</v>
      </c>
      <c r="AK26" s="561"/>
      <c r="AL26" s="408">
        <f>AK26</f>
        <v>0</v>
      </c>
      <c r="AM26" s="561"/>
      <c r="AN26" s="408">
        <f>AM26</f>
        <v>0</v>
      </c>
      <c r="AO26" s="561"/>
      <c r="AP26" s="408">
        <f>AO26</f>
        <v>0</v>
      </c>
      <c r="AQ26" s="561"/>
      <c r="AR26" s="408">
        <f>AQ26</f>
        <v>0</v>
      </c>
      <c r="AS26" s="562"/>
      <c r="AT26" s="408">
        <f>AS26</f>
        <v>0</v>
      </c>
    </row>
    <row r="27" spans="1:149" ht="33" customHeight="1" x14ac:dyDescent="0.4">
      <c r="A27" s="913" t="s">
        <v>149</v>
      </c>
      <c r="B27" s="914"/>
      <c r="C27" s="643"/>
      <c r="D27" s="408">
        <f t="shared" ref="D27:D29" si="32">C27</f>
        <v>0</v>
      </c>
      <c r="E27" s="643"/>
      <c r="F27" s="408">
        <f t="shared" ref="F27:F29" si="33">E27</f>
        <v>0</v>
      </c>
      <c r="G27" s="643"/>
      <c r="H27" s="408">
        <f t="shared" ref="H27:H29" si="34">G27</f>
        <v>0</v>
      </c>
      <c r="I27" s="643"/>
      <c r="J27" s="408">
        <f t="shared" ref="J27:J29" si="35">I27</f>
        <v>0</v>
      </c>
      <c r="K27" s="643"/>
      <c r="L27" s="408">
        <f t="shared" ref="L27:L29" si="36">K27</f>
        <v>0</v>
      </c>
      <c r="M27" s="643"/>
      <c r="N27" s="408">
        <f t="shared" ref="N27:N29" si="37">M27</f>
        <v>0</v>
      </c>
      <c r="O27" s="643"/>
      <c r="P27" s="408">
        <f t="shared" ref="P27:P29" si="38">O27</f>
        <v>0</v>
      </c>
      <c r="Q27" s="644"/>
      <c r="R27" s="408">
        <f t="shared" ref="R27:R29" si="39">Q27</f>
        <v>0</v>
      </c>
      <c r="S27" s="644"/>
      <c r="T27" s="408">
        <f t="shared" ref="T27:T29" si="40">S27</f>
        <v>0</v>
      </c>
      <c r="U27" s="644"/>
      <c r="V27" s="408">
        <f t="shared" ref="V27:V29" si="41">U27</f>
        <v>0</v>
      </c>
      <c r="W27" s="644"/>
      <c r="X27" s="408">
        <f t="shared" ref="X27:X29" si="42">W27</f>
        <v>0</v>
      </c>
      <c r="Y27" s="644"/>
      <c r="Z27" s="408">
        <f t="shared" ref="Z27:Z29" si="43">Y27</f>
        <v>0</v>
      </c>
      <c r="AA27" s="644"/>
      <c r="AB27" s="408">
        <f t="shared" ref="AB27:AB29" si="44">AA27</f>
        <v>0</v>
      </c>
      <c r="AC27" s="644"/>
      <c r="AD27" s="408">
        <f t="shared" ref="AD27:AD29" si="45">AC27</f>
        <v>0</v>
      </c>
      <c r="AE27" s="645"/>
      <c r="AF27" s="408">
        <f t="shared" ref="AF27:AF29" si="46">AE27</f>
        <v>0</v>
      </c>
      <c r="AG27" s="645"/>
      <c r="AH27" s="408">
        <f t="shared" ref="AH27:AH29" si="47">AG27</f>
        <v>0</v>
      </c>
      <c r="AI27" s="645"/>
      <c r="AJ27" s="408">
        <f t="shared" ref="AJ27:AJ29" si="48">AI27</f>
        <v>0</v>
      </c>
      <c r="AK27" s="645"/>
      <c r="AL27" s="408">
        <f t="shared" ref="AL27:AL29" si="49">AK27</f>
        <v>0</v>
      </c>
      <c r="AM27" s="645"/>
      <c r="AN27" s="408">
        <f t="shared" ref="AN27:AN29" si="50">AM27</f>
        <v>0</v>
      </c>
      <c r="AO27" s="645"/>
      <c r="AP27" s="408">
        <f t="shared" ref="AP27:AP29" si="51">AO27</f>
        <v>0</v>
      </c>
      <c r="AQ27" s="645"/>
      <c r="AR27" s="408">
        <f t="shared" ref="AR27:AR29" si="52">AQ27</f>
        <v>0</v>
      </c>
      <c r="AS27" s="646"/>
      <c r="AT27" s="408">
        <f t="shared" ref="AT27:AT29" si="53">AS27</f>
        <v>0</v>
      </c>
    </row>
    <row r="28" spans="1:149" s="436" customFormat="1" ht="33" customHeight="1" x14ac:dyDescent="0.4">
      <c r="A28" s="905" t="s">
        <v>148</v>
      </c>
      <c r="B28" s="905"/>
      <c r="C28" s="643"/>
      <c r="D28" s="408">
        <f t="shared" si="32"/>
        <v>0</v>
      </c>
      <c r="E28" s="643"/>
      <c r="F28" s="408">
        <f t="shared" si="33"/>
        <v>0</v>
      </c>
      <c r="G28" s="643"/>
      <c r="H28" s="408">
        <f t="shared" si="34"/>
        <v>0</v>
      </c>
      <c r="I28" s="643"/>
      <c r="J28" s="408">
        <f t="shared" si="35"/>
        <v>0</v>
      </c>
      <c r="K28" s="643"/>
      <c r="L28" s="408">
        <f t="shared" si="36"/>
        <v>0</v>
      </c>
      <c r="M28" s="643"/>
      <c r="N28" s="408">
        <f t="shared" si="37"/>
        <v>0</v>
      </c>
      <c r="O28" s="643"/>
      <c r="P28" s="408">
        <f t="shared" si="38"/>
        <v>0</v>
      </c>
      <c r="Q28" s="644"/>
      <c r="R28" s="408">
        <f t="shared" si="39"/>
        <v>0</v>
      </c>
      <c r="S28" s="644"/>
      <c r="T28" s="408">
        <f t="shared" si="40"/>
        <v>0</v>
      </c>
      <c r="U28" s="644"/>
      <c r="V28" s="408">
        <f t="shared" si="41"/>
        <v>0</v>
      </c>
      <c r="W28" s="644"/>
      <c r="X28" s="408">
        <f t="shared" si="42"/>
        <v>0</v>
      </c>
      <c r="Y28" s="644"/>
      <c r="Z28" s="408">
        <f t="shared" si="43"/>
        <v>0</v>
      </c>
      <c r="AA28" s="644"/>
      <c r="AB28" s="408">
        <f t="shared" si="44"/>
        <v>0</v>
      </c>
      <c r="AC28" s="644"/>
      <c r="AD28" s="408">
        <f t="shared" si="45"/>
        <v>0</v>
      </c>
      <c r="AE28" s="645"/>
      <c r="AF28" s="408">
        <f t="shared" si="46"/>
        <v>0</v>
      </c>
      <c r="AG28" s="645"/>
      <c r="AH28" s="408">
        <f t="shared" si="47"/>
        <v>0</v>
      </c>
      <c r="AI28" s="645"/>
      <c r="AJ28" s="408">
        <f t="shared" si="48"/>
        <v>0</v>
      </c>
      <c r="AK28" s="645"/>
      <c r="AL28" s="408">
        <f t="shared" si="49"/>
        <v>0</v>
      </c>
      <c r="AM28" s="645"/>
      <c r="AN28" s="408">
        <f t="shared" si="50"/>
        <v>0</v>
      </c>
      <c r="AO28" s="645"/>
      <c r="AP28" s="408">
        <f t="shared" si="51"/>
        <v>0</v>
      </c>
      <c r="AQ28" s="645"/>
      <c r="AR28" s="408">
        <f t="shared" si="52"/>
        <v>0</v>
      </c>
      <c r="AS28" s="646"/>
      <c r="AT28" s="408">
        <f t="shared" si="53"/>
        <v>0</v>
      </c>
    </row>
    <row r="29" spans="1:149" s="436" customFormat="1" ht="33" customHeight="1" thickBot="1" x14ac:dyDescent="0.45">
      <c r="A29" s="906" t="s">
        <v>149</v>
      </c>
      <c r="B29" s="906"/>
      <c r="C29" s="648"/>
      <c r="D29" s="647">
        <f t="shared" si="32"/>
        <v>0</v>
      </c>
      <c r="E29" s="648"/>
      <c r="F29" s="647">
        <f t="shared" si="33"/>
        <v>0</v>
      </c>
      <c r="G29" s="648"/>
      <c r="H29" s="647">
        <f t="shared" si="34"/>
        <v>0</v>
      </c>
      <c r="I29" s="648"/>
      <c r="J29" s="647">
        <f t="shared" si="35"/>
        <v>0</v>
      </c>
      <c r="K29" s="648"/>
      <c r="L29" s="647">
        <f t="shared" si="36"/>
        <v>0</v>
      </c>
      <c r="M29" s="648"/>
      <c r="N29" s="647">
        <f t="shared" si="37"/>
        <v>0</v>
      </c>
      <c r="O29" s="648"/>
      <c r="P29" s="647">
        <f t="shared" si="38"/>
        <v>0</v>
      </c>
      <c r="Q29" s="649"/>
      <c r="R29" s="647">
        <f t="shared" si="39"/>
        <v>0</v>
      </c>
      <c r="S29" s="649"/>
      <c r="T29" s="647">
        <f t="shared" si="40"/>
        <v>0</v>
      </c>
      <c r="U29" s="649"/>
      <c r="V29" s="647">
        <f t="shared" si="41"/>
        <v>0</v>
      </c>
      <c r="W29" s="649"/>
      <c r="X29" s="647">
        <f t="shared" si="42"/>
        <v>0</v>
      </c>
      <c r="Y29" s="649"/>
      <c r="Z29" s="647">
        <f t="shared" si="43"/>
        <v>0</v>
      </c>
      <c r="AA29" s="649"/>
      <c r="AB29" s="647">
        <f t="shared" si="44"/>
        <v>0</v>
      </c>
      <c r="AC29" s="649"/>
      <c r="AD29" s="647">
        <f t="shared" si="45"/>
        <v>0</v>
      </c>
      <c r="AE29" s="650"/>
      <c r="AF29" s="647">
        <f t="shared" si="46"/>
        <v>0</v>
      </c>
      <c r="AG29" s="650"/>
      <c r="AH29" s="647">
        <f t="shared" si="47"/>
        <v>0</v>
      </c>
      <c r="AI29" s="650"/>
      <c r="AJ29" s="647">
        <f t="shared" si="48"/>
        <v>0</v>
      </c>
      <c r="AK29" s="650"/>
      <c r="AL29" s="647">
        <f t="shared" si="49"/>
        <v>0</v>
      </c>
      <c r="AM29" s="650"/>
      <c r="AN29" s="647">
        <f t="shared" si="50"/>
        <v>0</v>
      </c>
      <c r="AO29" s="650"/>
      <c r="AP29" s="647">
        <f t="shared" si="51"/>
        <v>0</v>
      </c>
      <c r="AQ29" s="650"/>
      <c r="AR29" s="647">
        <f t="shared" si="52"/>
        <v>0</v>
      </c>
      <c r="AS29" s="651"/>
      <c r="AT29" s="647">
        <f t="shared" si="53"/>
        <v>0</v>
      </c>
    </row>
    <row r="30" spans="1:149" ht="33" customHeight="1" thickBot="1" x14ac:dyDescent="0.45">
      <c r="A30" s="911" t="s">
        <v>68</v>
      </c>
      <c r="B30" s="912"/>
      <c r="C30" s="709" t="str">
        <f>TEXT(D30,"[h]:mm")</f>
        <v>0:00</v>
      </c>
      <c r="D30" s="641">
        <f>(((ROUND(D27*24/0.25,0)*0.25)-(ROUND(D26*24/0.25,0)*0.25))/24)+(((ROUND(D29*24/0.25,0)*0.25)-(ROUND(D28*24/0.25,0)*0.25))/24)</f>
        <v>0</v>
      </c>
      <c r="E30" s="709" t="str">
        <f>TEXT(F30,"[h]:mm")</f>
        <v>0:00</v>
      </c>
      <c r="F30" s="641">
        <f>(((ROUND(F27*24/0.25,0)*0.25)-(ROUND(F26*24/0.25,0)*0.25))/24)+(((ROUND(F29*24/0.25,0)*0.25)-(ROUND(F28*24/0.25,0)*0.25))/24)</f>
        <v>0</v>
      </c>
      <c r="G30" s="709" t="str">
        <f>TEXT(H30,"[h]:mm")</f>
        <v>0:00</v>
      </c>
      <c r="H30" s="641">
        <f>(((ROUND(H27*24/0.25,0)*0.25)-(ROUND(H26*24/0.25,0)*0.25))/24)+(((ROUND(H29*24/0.25,0)*0.25)-(ROUND(H28*24/0.25,0)*0.25))/24)</f>
        <v>0</v>
      </c>
      <c r="I30" s="709" t="str">
        <f>TEXT(J30,"[h]:mm")</f>
        <v>0:00</v>
      </c>
      <c r="J30" s="641">
        <f>(((ROUND(J27*24/0.25,0)*0.25)-(ROUND(J26*24/0.25,0)*0.25))/24)+(((ROUND(J29*24/0.25,0)*0.25)-(ROUND(J28*24/0.25,0)*0.25))/24)</f>
        <v>0</v>
      </c>
      <c r="K30" s="709" t="str">
        <f>TEXT(L30,"[h]:mm")</f>
        <v>0:00</v>
      </c>
      <c r="L30" s="641">
        <f>(((ROUND(L27*24/0.25,0)*0.25)-(ROUND(L26*24/0.25,0)*0.25))/24)+(((ROUND(L29*24/0.25,0)*0.25)-(ROUND(L28*24/0.25,0)*0.25))/24)</f>
        <v>0</v>
      </c>
      <c r="M30" s="709" t="str">
        <f>TEXT(N30,"[h]:mm")</f>
        <v>0:00</v>
      </c>
      <c r="N30" s="641">
        <f>(((ROUND(N27*24/0.25,0)*0.25)-(ROUND(N26*24/0.25,0)*0.25))/24)+(((ROUND(N29*24/0.25,0)*0.25)-(ROUND(N28*24/0.25,0)*0.25))/24)</f>
        <v>0</v>
      </c>
      <c r="O30" s="709" t="str">
        <f>TEXT(P30,"[h]:mm")</f>
        <v>0:00</v>
      </c>
      <c r="P30" s="641">
        <f>(((ROUND(P27*24/0.25,0)*0.25)-(ROUND(P26*24/0.25,0)*0.25))/24)+(((ROUND(P29*24/0.25,0)*0.25)-(ROUND(P28*24/0.25,0)*0.25))/24)</f>
        <v>0</v>
      </c>
      <c r="Q30" s="710" t="str">
        <f>TEXT(R30,"[h]:mm")</f>
        <v>0:00</v>
      </c>
      <c r="R30" s="711">
        <f>(((ROUND(R27*24/0.25,0)*0.25)-(ROUND(R26*24/0.25,0)*0.25))/24)+(((ROUND(R29*24/0.25,0)*0.25)-(ROUND(R28*24/0.25,0)*0.25))/24)</f>
        <v>0</v>
      </c>
      <c r="S30" s="710" t="str">
        <f>TEXT(T30,"[h]:mm")</f>
        <v>0:00</v>
      </c>
      <c r="T30" s="711">
        <f>(((ROUND(T27*24/0.25,0)*0.25)-(ROUND(T26*24/0.25,0)*0.25))/24)+(((ROUND(T29*24/0.25,0)*0.25)-(ROUND(T28*24/0.25,0)*0.25))/24)</f>
        <v>0</v>
      </c>
      <c r="U30" s="710" t="str">
        <f>TEXT(V30,"[h]:mm")</f>
        <v>0:00</v>
      </c>
      <c r="V30" s="711">
        <f>(((ROUND(V27*24/0.25,0)*0.25)-(ROUND(V26*24/0.25,0)*0.25))/24)+(((ROUND(V29*24/0.25,0)*0.25)-(ROUND(V28*24/0.25,0)*0.25))/24)</f>
        <v>0</v>
      </c>
      <c r="W30" s="710" t="str">
        <f>TEXT(X30,"[h]:mm")</f>
        <v>0:00</v>
      </c>
      <c r="X30" s="711">
        <f>(((ROUND(X27*24/0.25,0)*0.25)-(ROUND(X26*24/0.25,0)*0.25))/24)+(((ROUND(X29*24/0.25,0)*0.25)-(ROUND(X28*24/0.25,0)*0.25))/24)</f>
        <v>0</v>
      </c>
      <c r="Y30" s="710" t="str">
        <f>TEXT(Z30,"[h]:mm")</f>
        <v>0:00</v>
      </c>
      <c r="Z30" s="711">
        <f>(((ROUND(Z27*24/0.25,0)*0.25)-(ROUND(Z26*24/0.25,0)*0.25))/24)+(((ROUND(Z29*24/0.25,0)*0.25)-(ROUND(Z28*24/0.25,0)*0.25))/24)</f>
        <v>0</v>
      </c>
      <c r="AA30" s="710" t="str">
        <f>TEXT(AB30,"[h]:mm")</f>
        <v>0:00</v>
      </c>
      <c r="AB30" s="711">
        <f>(((ROUND(AB27*24/0.25,0)*0.25)-(ROUND(AB26*24/0.25,0)*0.25))/24)+(((ROUND(AB29*24/0.25,0)*0.25)-(ROUND(AB28*24/0.25,0)*0.25))/24)</f>
        <v>0</v>
      </c>
      <c r="AC30" s="710" t="str">
        <f>TEXT(AD30,"[h]:mm")</f>
        <v>0:00</v>
      </c>
      <c r="AD30" s="641">
        <f>(((ROUND(AD27*24/0.25,0)*0.25)-(ROUND(AD26*24/0.25,0)*0.25))/24)+(((ROUND(AD29*24/0.25,0)*0.25)-(ROUND(AD28*24/0.25,0)*0.25))/24)</f>
        <v>0</v>
      </c>
      <c r="AE30" s="712" t="str">
        <f>TEXT(AF30,"[h]:mm")</f>
        <v>0:00</v>
      </c>
      <c r="AF30" s="713">
        <f>(((ROUND(AF27*24/0.25,0)*0.25)-(ROUND(AF26*24/0.25,0)*0.25))/24)+(((ROUND(AF29*24/0.25,0)*0.25)-(ROUND(AF28*24/0.25,0)*0.25))/24)</f>
        <v>0</v>
      </c>
      <c r="AG30" s="712" t="str">
        <f>TEXT(AH30,"[h]:mm")</f>
        <v>0:00</v>
      </c>
      <c r="AH30" s="713">
        <f>(((ROUND(AH27*24/0.25,0)*0.25)-(ROUND(AH26*24/0.25,0)*0.25))/24)+(((ROUND(AH29*24/0.25,0)*0.25)-(ROUND(AH28*24/0.25,0)*0.25))/24)</f>
        <v>0</v>
      </c>
      <c r="AI30" s="712" t="str">
        <f>TEXT(AJ30,"[h]:mm")</f>
        <v>0:00</v>
      </c>
      <c r="AJ30" s="713">
        <f>(((ROUND(AJ27*24/0.25,0)*0.25)-(ROUND(AJ26*24/0.25,0)*0.25))/24)+(((ROUND(AJ29*24/0.25,0)*0.25)-(ROUND(AJ28*24/0.25,0)*0.25))/24)</f>
        <v>0</v>
      </c>
      <c r="AK30" s="712" t="str">
        <f>TEXT(AL30,"[h]:mm")</f>
        <v>0:00</v>
      </c>
      <c r="AL30" s="713">
        <f>(((ROUND(AL27*24/0.25,0)*0.25)-(ROUND(AL26*24/0.25,0)*0.25))/24)+(((ROUND(AL29*24/0.25,0)*0.25)-(ROUND(AL28*24/0.25,0)*0.25))/24)</f>
        <v>0</v>
      </c>
      <c r="AM30" s="712" t="str">
        <f>TEXT(AN30,"[h]:mm")</f>
        <v>0:00</v>
      </c>
      <c r="AN30" s="713">
        <f>(((ROUND(AN27*24/0.25,0)*0.25)-(ROUND(AN26*24/0.25,0)*0.25))/24)+(((ROUND(AN29*24/0.25,0)*0.25)-(ROUND(AN28*24/0.25,0)*0.25))/24)</f>
        <v>0</v>
      </c>
      <c r="AO30" s="712" t="str">
        <f>TEXT(AP30,"[h]:mm")</f>
        <v>0:00</v>
      </c>
      <c r="AP30" s="713">
        <f>(((ROUND(AP27*24/0.25,0)*0.25)-(ROUND(AP26*24/0.25,0)*0.25))/24)+(((ROUND(AP29*24/0.25,0)*0.25)-(ROUND(AP28*24/0.25,0)*0.25))/24)</f>
        <v>0</v>
      </c>
      <c r="AQ30" s="712" t="str">
        <f>TEXT(AR30,"[h]:mm")</f>
        <v>0:00</v>
      </c>
      <c r="AR30" s="641">
        <f>(((ROUND(AR27*24/0.25,0)*0.25)-(ROUND(AR26*24/0.25,0)*0.25))/24)+(((ROUND(AR29*24/0.25,0)*0.25)-(ROUND(AR28*24/0.25,0)*0.25))/24)</f>
        <v>0</v>
      </c>
      <c r="AS30" s="714" t="str">
        <f>TEXT(AT30,"[h]:mm")</f>
        <v>0:00</v>
      </c>
      <c r="AT30" s="641">
        <f>(((ROUND(AT27*24/0.25,0)*0.25)-(ROUND(AT26*24/0.25,0)*0.25))/24)+(((ROUND(AT29*24/0.25,0)*0.25)-(ROUND(AT28*24/0.25,0)*0.25))/24)</f>
        <v>0</v>
      </c>
    </row>
    <row r="31" spans="1:149" ht="33" hidden="1" customHeight="1" thickBot="1" x14ac:dyDescent="0.3">
      <c r="C31" s="527"/>
      <c r="D31" s="528"/>
      <c r="E31" s="520"/>
      <c r="F31" s="520"/>
      <c r="G31" s="520"/>
      <c r="H31" s="520"/>
      <c r="I31" s="520"/>
      <c r="J31" s="520"/>
      <c r="K31" s="520"/>
      <c r="L31" s="520"/>
      <c r="M31" s="520"/>
      <c r="N31" s="520"/>
      <c r="O31" s="529">
        <f>SUM(D30,F30,H30,J30,L30,N30,P248)</f>
        <v>0</v>
      </c>
      <c r="P31" s="520"/>
      <c r="Q31" s="520"/>
      <c r="R31" s="520"/>
      <c r="S31" s="520"/>
      <c r="T31" s="520"/>
      <c r="U31" s="520"/>
      <c r="V31" s="520"/>
      <c r="W31" s="520"/>
      <c r="X31" s="520"/>
      <c r="Y31" s="520"/>
      <c r="Z31" s="530"/>
      <c r="AA31" s="520"/>
      <c r="AB31" s="520"/>
      <c r="AC31" s="529">
        <f>SUM(R30,T30,V30,X30,Z30,AB30,AD248)</f>
        <v>0</v>
      </c>
      <c r="AD31" s="520"/>
      <c r="AE31" s="520"/>
      <c r="AF31" s="520"/>
      <c r="AG31" s="520"/>
      <c r="AH31" s="520"/>
      <c r="AI31" s="520"/>
      <c r="AJ31" s="520"/>
      <c r="AK31" s="520"/>
      <c r="AL31" s="520"/>
      <c r="AM31" s="520"/>
      <c r="AN31" s="520"/>
      <c r="AO31" s="520"/>
      <c r="AP31" s="520"/>
      <c r="AQ31" s="529">
        <f>SUM(AF30,AH30,AJ30,AL30,AN30,AP30,AR30)</f>
        <v>0</v>
      </c>
      <c r="AR31" s="520"/>
      <c r="AS31" s="715">
        <f>AT30</f>
        <v>0</v>
      </c>
    </row>
    <row r="32" spans="1:149" ht="33" customHeight="1" thickBot="1" x14ac:dyDescent="0.4">
      <c r="C32" s="528"/>
      <c r="D32" s="528"/>
      <c r="E32" s="520"/>
      <c r="F32" s="528"/>
      <c r="G32" s="520"/>
      <c r="H32" s="528"/>
      <c r="I32" s="520"/>
      <c r="J32" s="528"/>
      <c r="K32" s="520"/>
      <c r="L32" s="528"/>
      <c r="M32" s="520"/>
      <c r="N32" s="528"/>
      <c r="O32" s="709">
        <f>+C30+E30+G30+I30+K30+M30+O30</f>
        <v>0</v>
      </c>
      <c r="P32" s="528"/>
      <c r="Q32" s="520"/>
      <c r="R32" s="528"/>
      <c r="S32" s="520"/>
      <c r="T32" s="528"/>
      <c r="U32" s="520"/>
      <c r="V32" s="528"/>
      <c r="W32" s="520"/>
      <c r="X32" s="528"/>
      <c r="Y32" s="520"/>
      <c r="Z32" s="528"/>
      <c r="AA32" s="520"/>
      <c r="AB32" s="528"/>
      <c r="AC32" s="710">
        <f>+Q30+S30+U30+W30+Y30+AA30+AC30</f>
        <v>0</v>
      </c>
      <c r="AD32" s="528"/>
      <c r="AE32" s="520"/>
      <c r="AF32" s="528"/>
      <c r="AG32" s="520"/>
      <c r="AH32" s="528"/>
      <c r="AI32" s="520"/>
      <c r="AJ32" s="528"/>
      <c r="AK32" s="520"/>
      <c r="AL32" s="528"/>
      <c r="AM32" s="520"/>
      <c r="AN32" s="528"/>
      <c r="AO32" s="520"/>
      <c r="AP32" s="528"/>
      <c r="AQ32" s="712">
        <f>+AE30+AG30+AI30+AK30+AM30+AO30+AQ30</f>
        <v>0</v>
      </c>
      <c r="AR32" s="528"/>
      <c r="AS32" s="714" t="str">
        <f>AS30</f>
        <v>0:00</v>
      </c>
      <c r="AT32" s="450"/>
    </row>
    <row r="33" spans="1:46" ht="27.75" customHeight="1" x14ac:dyDescent="0.25">
      <c r="C33" s="527"/>
      <c r="D33" s="528"/>
      <c r="E33" s="520"/>
      <c r="F33" s="528"/>
      <c r="G33" s="520"/>
      <c r="H33" s="528"/>
      <c r="I33" s="520"/>
      <c r="J33" s="528"/>
      <c r="K33" s="520"/>
      <c r="L33" s="528"/>
      <c r="M33" s="520"/>
      <c r="N33" s="528"/>
      <c r="O33" s="520"/>
      <c r="P33" s="528"/>
      <c r="Q33" s="520"/>
      <c r="R33" s="528"/>
      <c r="S33" s="520"/>
      <c r="T33" s="528"/>
      <c r="U33" s="520"/>
      <c r="V33" s="528"/>
      <c r="W33" s="520"/>
      <c r="X33" s="528"/>
      <c r="Y33" s="520"/>
      <c r="Z33" s="528"/>
      <c r="AA33" s="520"/>
      <c r="AB33" s="528"/>
      <c r="AC33" s="531"/>
      <c r="AD33" s="528"/>
      <c r="AE33" s="520"/>
      <c r="AF33" s="528"/>
      <c r="AG33" s="520"/>
      <c r="AH33" s="528"/>
      <c r="AI33" s="520"/>
      <c r="AJ33" s="528"/>
      <c r="AK33" s="520"/>
      <c r="AL33" s="528"/>
      <c r="AM33" s="520"/>
      <c r="AN33" s="528"/>
      <c r="AO33" s="520"/>
      <c r="AP33" s="528"/>
      <c r="AQ33" s="531"/>
      <c r="AR33" s="528"/>
      <c r="AS33" s="531"/>
      <c r="AT33" s="450"/>
    </row>
    <row r="34" spans="1:46" ht="27.75" customHeight="1" x14ac:dyDescent="0.4">
      <c r="A34" s="525" t="s">
        <v>68</v>
      </c>
      <c r="B34" s="526"/>
    </row>
    <row r="35" spans="1:46" ht="27.75" customHeight="1" x14ac:dyDescent="0.4">
      <c r="A35" s="525" t="s">
        <v>130</v>
      </c>
      <c r="B35" s="719">
        <f>D35</f>
        <v>0</v>
      </c>
      <c r="D35" s="503">
        <f>O32+AC32+AQ32+AS32</f>
        <v>0</v>
      </c>
    </row>
    <row r="36" spans="1:46" ht="27.75" customHeight="1" x14ac:dyDescent="0.4">
      <c r="A36" s="525" t="s">
        <v>131</v>
      </c>
      <c r="B36" s="720" t="str">
        <f>TEXT(D36/24,"h:mm")</f>
        <v>0:00</v>
      </c>
      <c r="D36" s="637">
        <f>SUM(C20,E20,G20,I20,K20,M20,O20,Q20,S20,U20,W20,Y20,AA20,AC20,AE20,AG20,AI20,AK20,AM20,AO20,AQ20,AS20)</f>
        <v>0</v>
      </c>
    </row>
    <row r="37" spans="1:46" ht="27.75" customHeight="1" x14ac:dyDescent="0.4">
      <c r="A37" s="525" t="s">
        <v>176</v>
      </c>
      <c r="B37" s="720" t="str">
        <f>TEXT(D37/24,"h:mm")</f>
        <v>0:00</v>
      </c>
      <c r="D37" s="637">
        <f>SUM(C22,E22,G22,I22,K22,M22,O22,Q22,S22,U22,W22,Y22,AA22,AC22,AE22,AG22,AI22,AK22,AM22,AO22,AQ22,AS22)</f>
        <v>0</v>
      </c>
    </row>
    <row r="38" spans="1:46" ht="106.5" customHeight="1" x14ac:dyDescent="0.3">
      <c r="Y38" s="705" t="s">
        <v>182</v>
      </c>
    </row>
    <row r="39" spans="1:46" ht="30" customHeight="1" x14ac:dyDescent="0.25">
      <c r="A39" s="888" t="s">
        <v>162</v>
      </c>
      <c r="B39" s="888"/>
      <c r="C39" s="888"/>
      <c r="D39" s="888"/>
      <c r="E39" s="888"/>
      <c r="F39" s="888"/>
      <c r="G39" s="888"/>
      <c r="H39" s="888"/>
      <c r="I39" s="888"/>
      <c r="J39" s="888"/>
      <c r="K39" s="888"/>
      <c r="L39" s="888"/>
      <c r="M39" s="888"/>
      <c r="N39" s="888"/>
      <c r="O39" s="888"/>
      <c r="P39" s="500"/>
      <c r="Q39" s="500"/>
    </row>
    <row r="40" spans="1:46" ht="30" customHeight="1" x14ac:dyDescent="0.25">
      <c r="A40" s="888"/>
      <c r="B40" s="888"/>
      <c r="C40" s="888"/>
      <c r="D40" s="888"/>
      <c r="E40" s="888"/>
      <c r="F40" s="888"/>
      <c r="G40" s="888"/>
      <c r="H40" s="888"/>
      <c r="I40" s="888"/>
      <c r="J40" s="888"/>
      <c r="K40" s="888"/>
      <c r="L40" s="888"/>
      <c r="M40" s="888"/>
      <c r="N40" s="888"/>
      <c r="O40" s="888"/>
      <c r="P40" s="500"/>
      <c r="Q40" s="500"/>
      <c r="Y40" s="922"/>
      <c r="Z40" s="923"/>
      <c r="AA40" s="923"/>
      <c r="AB40" s="923"/>
      <c r="AC40" s="923"/>
      <c r="AD40" s="923"/>
      <c r="AE40" s="923"/>
      <c r="AF40" s="923"/>
      <c r="AG40" s="923"/>
      <c r="AH40" s="923"/>
      <c r="AI40" s="923"/>
      <c r="AJ40" s="923"/>
      <c r="AK40" s="923"/>
      <c r="AL40" s="923"/>
      <c r="AM40" s="923"/>
      <c r="AN40" s="923"/>
      <c r="AO40" s="923"/>
      <c r="AP40" s="923"/>
      <c r="AQ40" s="924"/>
    </row>
    <row r="41" spans="1:46" ht="38.25" customHeight="1" x14ac:dyDescent="0.25">
      <c r="A41" s="888"/>
      <c r="B41" s="888"/>
      <c r="C41" s="888"/>
      <c r="D41" s="888"/>
      <c r="E41" s="888"/>
      <c r="F41" s="888"/>
      <c r="G41" s="888"/>
      <c r="H41" s="888"/>
      <c r="I41" s="888"/>
      <c r="J41" s="888"/>
      <c r="K41" s="888"/>
      <c r="L41" s="888"/>
      <c r="M41" s="888"/>
      <c r="N41" s="888"/>
      <c r="O41" s="888"/>
      <c r="P41" s="500"/>
      <c r="Q41" s="500"/>
      <c r="Y41" s="925"/>
      <c r="Z41" s="926"/>
      <c r="AA41" s="926"/>
      <c r="AB41" s="926"/>
      <c r="AC41" s="926"/>
      <c r="AD41" s="926"/>
      <c r="AE41" s="926"/>
      <c r="AF41" s="926"/>
      <c r="AG41" s="926"/>
      <c r="AH41" s="926"/>
      <c r="AI41" s="926"/>
      <c r="AJ41" s="926"/>
      <c r="AK41" s="926"/>
      <c r="AL41" s="926"/>
      <c r="AM41" s="926"/>
      <c r="AN41" s="926"/>
      <c r="AO41" s="926"/>
      <c r="AP41" s="926"/>
      <c r="AQ41" s="927"/>
      <c r="AR41" s="717"/>
      <c r="AS41" s="718"/>
    </row>
    <row r="42" spans="1:46" ht="18" customHeight="1" x14ac:dyDescent="0.25">
      <c r="A42" s="888"/>
      <c r="B42" s="888"/>
      <c r="C42" s="888"/>
      <c r="D42" s="888"/>
      <c r="E42" s="888"/>
      <c r="F42" s="888"/>
      <c r="G42" s="888"/>
      <c r="H42" s="888"/>
      <c r="I42" s="888"/>
      <c r="J42" s="888"/>
      <c r="K42" s="888"/>
      <c r="L42" s="888"/>
      <c r="M42" s="888"/>
      <c r="N42" s="888"/>
      <c r="O42" s="888"/>
      <c r="P42" s="500"/>
      <c r="Q42" s="500"/>
      <c r="Y42" s="925"/>
      <c r="Z42" s="926"/>
      <c r="AA42" s="926"/>
      <c r="AB42" s="926"/>
      <c r="AC42" s="926"/>
      <c r="AD42" s="926"/>
      <c r="AE42" s="926"/>
      <c r="AF42" s="926"/>
      <c r="AG42" s="926"/>
      <c r="AH42" s="926"/>
      <c r="AI42" s="926"/>
      <c r="AJ42" s="926"/>
      <c r="AK42" s="926"/>
      <c r="AL42" s="926"/>
      <c r="AM42" s="926"/>
      <c r="AN42" s="926"/>
      <c r="AO42" s="926"/>
      <c r="AP42" s="926"/>
      <c r="AQ42" s="927"/>
      <c r="AR42" s="718"/>
      <c r="AS42" s="718"/>
    </row>
    <row r="43" spans="1:46" ht="30" customHeight="1" x14ac:dyDescent="0.25">
      <c r="A43" s="888"/>
      <c r="B43" s="888"/>
      <c r="C43" s="888"/>
      <c r="D43" s="888"/>
      <c r="E43" s="888"/>
      <c r="F43" s="888"/>
      <c r="G43" s="888"/>
      <c r="H43" s="888"/>
      <c r="I43" s="888"/>
      <c r="J43" s="888"/>
      <c r="K43" s="888"/>
      <c r="L43" s="888"/>
      <c r="M43" s="888"/>
      <c r="N43" s="888"/>
      <c r="O43" s="888"/>
      <c r="Y43" s="925"/>
      <c r="Z43" s="926"/>
      <c r="AA43" s="926"/>
      <c r="AB43" s="926"/>
      <c r="AC43" s="926"/>
      <c r="AD43" s="926"/>
      <c r="AE43" s="926"/>
      <c r="AF43" s="926"/>
      <c r="AG43" s="926"/>
      <c r="AH43" s="926"/>
      <c r="AI43" s="926"/>
      <c r="AJ43" s="926"/>
      <c r="AK43" s="926"/>
      <c r="AL43" s="926"/>
      <c r="AM43" s="926"/>
      <c r="AN43" s="926"/>
      <c r="AO43" s="926"/>
      <c r="AP43" s="926"/>
      <c r="AQ43" s="927"/>
      <c r="AR43" s="718"/>
      <c r="AS43" s="718"/>
    </row>
    <row r="44" spans="1:46" ht="30" customHeight="1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Y44" s="925"/>
      <c r="Z44" s="926"/>
      <c r="AA44" s="926"/>
      <c r="AB44" s="926"/>
      <c r="AC44" s="926"/>
      <c r="AD44" s="926"/>
      <c r="AE44" s="926"/>
      <c r="AF44" s="926"/>
      <c r="AG44" s="926"/>
      <c r="AH44" s="926"/>
      <c r="AI44" s="926"/>
      <c r="AJ44" s="926"/>
      <c r="AK44" s="926"/>
      <c r="AL44" s="926"/>
      <c r="AM44" s="926"/>
      <c r="AN44" s="926"/>
      <c r="AO44" s="926"/>
      <c r="AP44" s="926"/>
      <c r="AQ44" s="927"/>
      <c r="AR44" s="718"/>
      <c r="AS44" s="718"/>
    </row>
    <row r="45" spans="1:46" ht="47.25" customHeight="1" thickBot="1" x14ac:dyDescent="0.3">
      <c r="A45" s="195"/>
      <c r="B45" s="196"/>
      <c r="C45" s="196"/>
      <c r="D45" s="196"/>
      <c r="E45" s="196"/>
      <c r="F45" s="196"/>
      <c r="G45" s="196"/>
      <c r="H45" s="196"/>
      <c r="I45" s="196"/>
      <c r="J45" s="4"/>
      <c r="K45" s="4"/>
      <c r="L45" s="4"/>
      <c r="M45" s="196"/>
      <c r="N45" s="196"/>
      <c r="O45" s="196"/>
      <c r="Y45" s="925"/>
      <c r="Z45" s="926"/>
      <c r="AA45" s="926"/>
      <c r="AB45" s="926"/>
      <c r="AC45" s="926"/>
      <c r="AD45" s="926"/>
      <c r="AE45" s="926"/>
      <c r="AF45" s="926"/>
      <c r="AG45" s="926"/>
      <c r="AH45" s="926"/>
      <c r="AI45" s="926"/>
      <c r="AJ45" s="926"/>
      <c r="AK45" s="926"/>
      <c r="AL45" s="926"/>
      <c r="AM45" s="926"/>
      <c r="AN45" s="926"/>
      <c r="AO45" s="926"/>
      <c r="AP45" s="926"/>
      <c r="AQ45" s="927"/>
      <c r="AR45" s="718"/>
      <c r="AS45" s="718"/>
    </row>
    <row r="46" spans="1:46" ht="30" customHeight="1" x14ac:dyDescent="0.25">
      <c r="A46" s="514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515" t="s">
        <v>70</v>
      </c>
      <c r="N46" s="4"/>
      <c r="O46" s="4"/>
      <c r="Y46" s="925"/>
      <c r="Z46" s="926"/>
      <c r="AA46" s="926"/>
      <c r="AB46" s="926"/>
      <c r="AC46" s="926"/>
      <c r="AD46" s="926"/>
      <c r="AE46" s="926"/>
      <c r="AF46" s="926"/>
      <c r="AG46" s="926"/>
      <c r="AH46" s="926"/>
      <c r="AI46" s="926"/>
      <c r="AJ46" s="926"/>
      <c r="AK46" s="926"/>
      <c r="AL46" s="926"/>
      <c r="AM46" s="926"/>
      <c r="AN46" s="926"/>
      <c r="AO46" s="926"/>
      <c r="AP46" s="926"/>
      <c r="AQ46" s="927"/>
      <c r="AR46" s="718"/>
      <c r="AS46" s="718"/>
    </row>
    <row r="47" spans="1:46" ht="30" customHeight="1" x14ac:dyDescent="0.25">
      <c r="Y47" s="925"/>
      <c r="Z47" s="926"/>
      <c r="AA47" s="926"/>
      <c r="AB47" s="926"/>
      <c r="AC47" s="926"/>
      <c r="AD47" s="926"/>
      <c r="AE47" s="926"/>
      <c r="AF47" s="926"/>
      <c r="AG47" s="926"/>
      <c r="AH47" s="926"/>
      <c r="AI47" s="926"/>
      <c r="AJ47" s="926"/>
      <c r="AK47" s="926"/>
      <c r="AL47" s="926"/>
      <c r="AM47" s="926"/>
      <c r="AN47" s="926"/>
      <c r="AO47" s="926"/>
      <c r="AP47" s="926"/>
      <c r="AQ47" s="927"/>
      <c r="AR47" s="718"/>
      <c r="AS47" s="718"/>
    </row>
    <row r="48" spans="1:46" ht="69.75" customHeight="1" x14ac:dyDescent="0.25">
      <c r="A48" s="887" t="s">
        <v>166</v>
      </c>
      <c r="B48" s="888"/>
      <c r="C48" s="888"/>
      <c r="D48" s="888"/>
      <c r="E48" s="888"/>
      <c r="F48" s="888"/>
      <c r="G48" s="888"/>
      <c r="H48" s="888"/>
      <c r="I48" s="888"/>
      <c r="J48" s="888"/>
      <c r="K48" s="888"/>
      <c r="L48" s="888"/>
      <c r="M48" s="888"/>
      <c r="N48" s="888"/>
      <c r="O48" s="888"/>
      <c r="P48" s="888"/>
      <c r="Q48" s="888"/>
      <c r="Y48" s="925"/>
      <c r="Z48" s="926"/>
      <c r="AA48" s="926"/>
      <c r="AB48" s="926"/>
      <c r="AC48" s="926"/>
      <c r="AD48" s="926"/>
      <c r="AE48" s="926"/>
      <c r="AF48" s="926"/>
      <c r="AG48" s="926"/>
      <c r="AH48" s="926"/>
      <c r="AI48" s="926"/>
      <c r="AJ48" s="926"/>
      <c r="AK48" s="926"/>
      <c r="AL48" s="926"/>
      <c r="AM48" s="926"/>
      <c r="AN48" s="926"/>
      <c r="AO48" s="926"/>
      <c r="AP48" s="926"/>
      <c r="AQ48" s="927"/>
      <c r="AR48" s="718"/>
      <c r="AS48" s="718"/>
    </row>
    <row r="49" spans="1:45" ht="55.5" customHeight="1" thickBot="1" x14ac:dyDescent="0.3">
      <c r="A49" s="195"/>
      <c r="B49" s="196"/>
      <c r="C49" s="196"/>
      <c r="D49" s="196"/>
      <c r="E49" s="196"/>
      <c r="F49" s="196"/>
      <c r="G49" s="196"/>
      <c r="H49" s="196"/>
      <c r="I49" s="196"/>
      <c r="J49" s="4"/>
      <c r="K49" s="4"/>
      <c r="L49" s="4"/>
      <c r="M49" s="196"/>
      <c r="N49" s="196"/>
      <c r="O49" s="196"/>
      <c r="Y49" s="928"/>
      <c r="Z49" s="929"/>
      <c r="AA49" s="929"/>
      <c r="AB49" s="929"/>
      <c r="AC49" s="929"/>
      <c r="AD49" s="929"/>
      <c r="AE49" s="929"/>
      <c r="AF49" s="929"/>
      <c r="AG49" s="929"/>
      <c r="AH49" s="929"/>
      <c r="AI49" s="929"/>
      <c r="AJ49" s="929"/>
      <c r="AK49" s="929"/>
      <c r="AL49" s="929"/>
      <c r="AM49" s="929"/>
      <c r="AN49" s="929"/>
      <c r="AO49" s="929"/>
      <c r="AP49" s="929"/>
      <c r="AQ49" s="930"/>
      <c r="AR49" s="466"/>
      <c r="AS49" s="718"/>
    </row>
    <row r="50" spans="1:45" ht="24" customHeight="1" x14ac:dyDescent="0.3">
      <c r="A50" s="514" t="s">
        <v>72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515" t="s">
        <v>70</v>
      </c>
      <c r="N50" s="4"/>
      <c r="O50" s="4"/>
      <c r="Y50" s="427" t="s">
        <v>184</v>
      </c>
    </row>
    <row r="51" spans="1:45" ht="30" customHeight="1" x14ac:dyDescent="0.35">
      <c r="A51" s="639"/>
      <c r="Y51" s="427" t="s">
        <v>164</v>
      </c>
    </row>
    <row r="52" spans="1:45" ht="30" customHeight="1" x14ac:dyDescent="0.25"/>
    <row r="53" spans="1:45" ht="30" customHeight="1" x14ac:dyDescent="0.25"/>
    <row r="54" spans="1:45" ht="30" customHeight="1" x14ac:dyDescent="0.25"/>
    <row r="55" spans="1:45" ht="30" customHeight="1" x14ac:dyDescent="0.25"/>
    <row r="56" spans="1:45" ht="30" customHeight="1" x14ac:dyDescent="0.25"/>
    <row r="57" spans="1:45" ht="30" customHeight="1" x14ac:dyDescent="0.25"/>
    <row r="58" spans="1:45" ht="30" customHeight="1" x14ac:dyDescent="0.25"/>
    <row r="59" spans="1:45" ht="30" customHeight="1" x14ac:dyDescent="0.25"/>
    <row r="60" spans="1:45" ht="30" customHeight="1" x14ac:dyDescent="0.25"/>
    <row r="61" spans="1:45" ht="30" customHeight="1" x14ac:dyDescent="0.25"/>
    <row r="62" spans="1:45" ht="30" customHeight="1" x14ac:dyDescent="0.25"/>
    <row r="63" spans="1:45" ht="30" customHeight="1" x14ac:dyDescent="0.25"/>
    <row r="64" spans="1:45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</sheetData>
  <sheetProtection algorithmName="SHA-512" hashValue="CLk5b3QgmlFsyHF1SCyPS9zXGAxYxiQe0XEmrLV2Li3SyrrKcEIZ/Eb1OEwLq7tQJ/Ei2iVBtwvIbyDhlMfpRA==" saltValue="vkP+EZtyTWeDCRBA9dhGZQ==" spinCount="100000" sheet="1" objects="1" scenarios="1" selectLockedCells="1"/>
  <mergeCells count="36">
    <mergeCell ref="A39:O43"/>
    <mergeCell ref="Y40:AQ49"/>
    <mergeCell ref="AM1:AQ1"/>
    <mergeCell ref="A3:B3"/>
    <mergeCell ref="C3:I3"/>
    <mergeCell ref="K3:O3"/>
    <mergeCell ref="Q3:U3"/>
    <mergeCell ref="Y3:AC3"/>
    <mergeCell ref="AE3:AG3"/>
    <mergeCell ref="AI3:AO3"/>
    <mergeCell ref="O1:U1"/>
    <mergeCell ref="AE1:AI1"/>
    <mergeCell ref="M2:Y2"/>
    <mergeCell ref="A11:B11"/>
    <mergeCell ref="A4:B5"/>
    <mergeCell ref="A48:Q48"/>
    <mergeCell ref="A20:B20"/>
    <mergeCell ref="A21:B21"/>
    <mergeCell ref="A7:B7"/>
    <mergeCell ref="A8:B8"/>
    <mergeCell ref="A19:B19"/>
    <mergeCell ref="A18:B18"/>
    <mergeCell ref="A15:B15"/>
    <mergeCell ref="A16:B16"/>
    <mergeCell ref="A28:B28"/>
    <mergeCell ref="A29:B29"/>
    <mergeCell ref="A25:B25"/>
    <mergeCell ref="A26:B26"/>
    <mergeCell ref="A30:B30"/>
    <mergeCell ref="A27:B27"/>
    <mergeCell ref="A6:B6"/>
    <mergeCell ref="A9:B9"/>
    <mergeCell ref="A12:B12"/>
    <mergeCell ref="A13:B13"/>
    <mergeCell ref="A14:B14"/>
    <mergeCell ref="A10:B10"/>
  </mergeCells>
  <printOptions horizontalCentered="1" verticalCentered="1"/>
  <pageMargins left="0" right="0" top="0" bottom="0" header="0" footer="0"/>
  <pageSetup scale="35" fitToHeight="0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topLeftCell="A25" workbookViewId="0">
      <selection activeCell="D44" sqref="D44"/>
    </sheetView>
  </sheetViews>
  <sheetFormatPr defaultRowHeight="15" x14ac:dyDescent="0.25"/>
  <cols>
    <col min="1" max="1" width="15.42578125" customWidth="1"/>
    <col min="2" max="2" width="31.28515625" customWidth="1"/>
    <col min="3" max="3" width="13.5703125" customWidth="1"/>
    <col min="4" max="4" width="10.140625" customWidth="1"/>
    <col min="5" max="5" width="18.28515625" customWidth="1"/>
    <col min="6" max="6" width="14.28515625" customWidth="1"/>
  </cols>
  <sheetData>
    <row r="2" spans="1:10" ht="27" x14ac:dyDescent="0.35">
      <c r="E2" s="426" t="s">
        <v>113</v>
      </c>
      <c r="F2" s="426"/>
      <c r="G2" s="426"/>
      <c r="H2" s="426"/>
      <c r="I2" s="426"/>
      <c r="J2" s="426"/>
    </row>
    <row r="5" spans="1:10" ht="18.75" x14ac:dyDescent="0.3">
      <c r="D5" s="427"/>
    </row>
    <row r="6" spans="1:10" ht="18.75" x14ac:dyDescent="0.3">
      <c r="A6" s="428" t="s">
        <v>114</v>
      </c>
      <c r="B6" s="429"/>
      <c r="D6" s="428" t="s">
        <v>2</v>
      </c>
      <c r="E6" s="429"/>
    </row>
    <row r="7" spans="1:10" ht="18.75" x14ac:dyDescent="0.3">
      <c r="A7" s="428"/>
      <c r="D7" s="428"/>
    </row>
    <row r="8" spans="1:10" ht="18.75" x14ac:dyDescent="0.3">
      <c r="A8" s="428" t="s">
        <v>115</v>
      </c>
      <c r="B8" s="429"/>
      <c r="D8" s="428" t="s">
        <v>6</v>
      </c>
      <c r="E8" s="429"/>
    </row>
    <row r="9" spans="1:10" ht="18.75" x14ac:dyDescent="0.3">
      <c r="D9" s="427"/>
    </row>
    <row r="11" spans="1:10" ht="15.75" x14ac:dyDescent="0.25">
      <c r="A11" s="936" t="s">
        <v>116</v>
      </c>
      <c r="B11" s="937"/>
      <c r="C11" s="937"/>
      <c r="D11" s="937"/>
      <c r="E11" s="937"/>
      <c r="F11" s="432"/>
    </row>
    <row r="12" spans="1:10" x14ac:dyDescent="0.25">
      <c r="A12" s="456" t="s">
        <v>117</v>
      </c>
      <c r="B12" s="458" t="s">
        <v>118</v>
      </c>
      <c r="C12" s="451"/>
      <c r="D12" s="457" t="s">
        <v>117</v>
      </c>
      <c r="E12" s="458" t="s">
        <v>118</v>
      </c>
      <c r="F12" s="452"/>
    </row>
    <row r="13" spans="1:10" x14ac:dyDescent="0.25">
      <c r="A13" s="434"/>
      <c r="B13" s="435"/>
      <c r="C13" s="436"/>
      <c r="D13" s="437"/>
      <c r="E13" s="435"/>
      <c r="F13" s="438"/>
    </row>
    <row r="14" spans="1:10" x14ac:dyDescent="0.25">
      <c r="A14" s="434">
        <v>12</v>
      </c>
      <c r="B14" s="436" t="s">
        <v>119</v>
      </c>
      <c r="C14" s="430"/>
      <c r="D14" s="437">
        <v>10</v>
      </c>
      <c r="E14" s="436" t="s">
        <v>33</v>
      </c>
      <c r="F14" s="430"/>
    </row>
    <row r="15" spans="1:10" x14ac:dyDescent="0.25">
      <c r="A15" s="434"/>
      <c r="B15" s="436" t="s">
        <v>121</v>
      </c>
      <c r="C15" s="436"/>
      <c r="D15" s="437"/>
      <c r="E15" s="436"/>
      <c r="F15" s="438"/>
    </row>
    <row r="16" spans="1:10" x14ac:dyDescent="0.25">
      <c r="A16" s="434"/>
      <c r="B16" s="436"/>
      <c r="C16" s="436"/>
      <c r="D16" s="437"/>
      <c r="E16" s="436"/>
      <c r="F16" s="438"/>
    </row>
    <row r="17" spans="1:6" x14ac:dyDescent="0.25">
      <c r="A17" s="434">
        <v>6</v>
      </c>
      <c r="B17" s="436" t="s">
        <v>122</v>
      </c>
      <c r="C17" s="430"/>
      <c r="D17" s="437">
        <v>5</v>
      </c>
      <c r="E17" s="436" t="s">
        <v>136</v>
      </c>
      <c r="F17" s="430"/>
    </row>
    <row r="18" spans="1:6" x14ac:dyDescent="0.25">
      <c r="A18" s="434"/>
      <c r="B18" s="436"/>
      <c r="C18" s="436"/>
      <c r="D18" s="437"/>
      <c r="E18" s="436"/>
      <c r="F18" s="438"/>
    </row>
    <row r="19" spans="1:6" x14ac:dyDescent="0.25">
      <c r="A19" s="434">
        <v>8</v>
      </c>
      <c r="B19" s="436" t="s">
        <v>123</v>
      </c>
      <c r="C19" s="430"/>
      <c r="D19" s="437">
        <v>1</v>
      </c>
      <c r="E19" s="436" t="s">
        <v>31</v>
      </c>
      <c r="F19" s="430"/>
    </row>
    <row r="20" spans="1:6" x14ac:dyDescent="0.25">
      <c r="A20" s="434"/>
      <c r="B20" s="436"/>
      <c r="C20" s="436"/>
      <c r="D20" s="437"/>
      <c r="E20" s="436"/>
      <c r="F20" s="438"/>
    </row>
    <row r="21" spans="1:6" x14ac:dyDescent="0.25">
      <c r="A21" s="434">
        <v>11</v>
      </c>
      <c r="B21" s="436" t="s">
        <v>124</v>
      </c>
      <c r="C21" s="430"/>
      <c r="D21" s="437">
        <v>2</v>
      </c>
      <c r="E21" s="436" t="s">
        <v>32</v>
      </c>
      <c r="F21" s="430"/>
    </row>
    <row r="22" spans="1:6" x14ac:dyDescent="0.25">
      <c r="A22" s="434"/>
      <c r="B22" s="436"/>
      <c r="C22" s="436"/>
      <c r="D22" s="439"/>
      <c r="E22" s="436"/>
      <c r="F22" s="438"/>
    </row>
    <row r="23" spans="1:6" x14ac:dyDescent="0.25">
      <c r="A23" s="437">
        <v>4</v>
      </c>
      <c r="B23" s="436" t="s">
        <v>120</v>
      </c>
      <c r="C23" s="430"/>
      <c r="D23" s="436">
        <v>13</v>
      </c>
      <c r="E23" s="436" t="s">
        <v>137</v>
      </c>
      <c r="F23" s="430"/>
    </row>
    <row r="24" spans="1:6" x14ac:dyDescent="0.25">
      <c r="A24" s="440"/>
      <c r="B24" s="436"/>
      <c r="C24" s="436"/>
      <c r="D24" s="436"/>
      <c r="E24" s="436"/>
      <c r="F24" s="438"/>
    </row>
    <row r="25" spans="1:6" x14ac:dyDescent="0.25">
      <c r="A25" s="441"/>
      <c r="B25" s="429"/>
      <c r="C25" s="429"/>
      <c r="D25" s="429"/>
      <c r="E25" s="429"/>
      <c r="F25" s="433"/>
    </row>
    <row r="26" spans="1:6" ht="18.75" x14ac:dyDescent="0.3">
      <c r="A26" s="938" t="s">
        <v>126</v>
      </c>
      <c r="B26" s="939"/>
      <c r="C26" s="939"/>
      <c r="D26" s="939"/>
      <c r="E26" s="939"/>
      <c r="F26" s="432"/>
    </row>
    <row r="27" spans="1:6" x14ac:dyDescent="0.25">
      <c r="A27" s="456" t="s">
        <v>117</v>
      </c>
      <c r="B27" s="457" t="s">
        <v>118</v>
      </c>
      <c r="C27" s="451"/>
      <c r="D27" s="451"/>
      <c r="E27" s="451"/>
      <c r="F27" s="452"/>
    </row>
    <row r="28" spans="1:6" x14ac:dyDescent="0.25">
      <c r="A28" s="442"/>
      <c r="B28" s="439"/>
      <c r="C28" s="436"/>
      <c r="D28" s="436"/>
      <c r="E28" s="436"/>
      <c r="F28" s="438"/>
    </row>
    <row r="29" spans="1:6" x14ac:dyDescent="0.25">
      <c r="A29" s="442">
        <v>31</v>
      </c>
      <c r="B29" s="439" t="s">
        <v>127</v>
      </c>
      <c r="C29" s="430"/>
      <c r="D29" s="436"/>
      <c r="E29" s="436" t="s">
        <v>132</v>
      </c>
      <c r="F29" s="430"/>
    </row>
    <row r="30" spans="1:6" x14ac:dyDescent="0.25">
      <c r="A30" s="442"/>
      <c r="B30" s="439"/>
      <c r="C30" s="436"/>
      <c r="D30" s="436"/>
      <c r="E30" s="436"/>
      <c r="F30" s="438"/>
    </row>
    <row r="31" spans="1:6" x14ac:dyDescent="0.25">
      <c r="A31" s="442">
        <v>32</v>
      </c>
      <c r="B31" s="439" t="s">
        <v>128</v>
      </c>
      <c r="C31" s="430"/>
      <c r="D31" s="436"/>
      <c r="E31" s="436" t="s">
        <v>132</v>
      </c>
      <c r="F31" s="430"/>
    </row>
    <row r="32" spans="1:6" x14ac:dyDescent="0.25">
      <c r="A32" s="442"/>
      <c r="B32" s="439"/>
      <c r="C32" s="436"/>
      <c r="D32" s="436"/>
      <c r="E32" s="436"/>
      <c r="F32" s="438"/>
    </row>
    <row r="33" spans="1:6" x14ac:dyDescent="0.25">
      <c r="A33" s="442">
        <v>33</v>
      </c>
      <c r="B33" s="439" t="s">
        <v>125</v>
      </c>
      <c r="C33" s="430"/>
      <c r="D33" s="436"/>
      <c r="E33" s="436" t="s">
        <v>132</v>
      </c>
      <c r="F33" s="430"/>
    </row>
    <row r="34" spans="1:6" x14ac:dyDescent="0.25">
      <c r="A34" s="454" t="s">
        <v>133</v>
      </c>
      <c r="B34" s="431"/>
      <c r="C34" s="431"/>
      <c r="D34" s="431"/>
      <c r="E34" s="431"/>
      <c r="F34" s="455"/>
    </row>
    <row r="35" spans="1:6" ht="18.75" x14ac:dyDescent="0.3">
      <c r="A35" s="938" t="s">
        <v>129</v>
      </c>
      <c r="B35" s="939"/>
      <c r="C35" s="939"/>
      <c r="D35" s="939"/>
      <c r="E35" s="939"/>
      <c r="F35" s="432"/>
    </row>
    <row r="36" spans="1:6" x14ac:dyDescent="0.25">
      <c r="A36" s="440"/>
      <c r="B36" s="436"/>
      <c r="C36" s="436"/>
      <c r="D36" s="436"/>
      <c r="E36" s="436"/>
      <c r="F36" s="438"/>
    </row>
    <row r="37" spans="1:6" x14ac:dyDescent="0.25">
      <c r="A37" s="434" t="s">
        <v>117</v>
      </c>
      <c r="B37" s="437" t="s">
        <v>118</v>
      </c>
      <c r="C37" s="436"/>
      <c r="D37" s="436"/>
      <c r="E37" s="436"/>
      <c r="F37" s="438"/>
    </row>
    <row r="38" spans="1:6" x14ac:dyDescent="0.25">
      <c r="A38" s="442"/>
      <c r="B38" s="439"/>
      <c r="C38" s="436"/>
      <c r="D38" s="436"/>
      <c r="E38" s="436"/>
      <c r="F38" s="438"/>
    </row>
    <row r="39" spans="1:6" x14ac:dyDescent="0.25">
      <c r="A39" s="442">
        <v>71</v>
      </c>
      <c r="B39" s="439" t="s">
        <v>127</v>
      </c>
      <c r="C39" s="430"/>
      <c r="D39" s="436"/>
      <c r="E39" s="436"/>
      <c r="F39" s="438"/>
    </row>
    <row r="40" spans="1:6" x14ac:dyDescent="0.25">
      <c r="A40" s="442"/>
      <c r="B40" s="439"/>
      <c r="C40" s="436"/>
      <c r="D40" s="436"/>
      <c r="E40" s="436"/>
      <c r="F40" s="438"/>
    </row>
    <row r="41" spans="1:6" x14ac:dyDescent="0.25">
      <c r="A41" s="442">
        <v>72</v>
      </c>
      <c r="B41" s="439" t="s">
        <v>137</v>
      </c>
      <c r="C41" s="430"/>
      <c r="D41" s="436"/>
      <c r="E41" s="436"/>
      <c r="F41" s="438"/>
    </row>
    <row r="42" spans="1:6" x14ac:dyDescent="0.25">
      <c r="A42" s="441"/>
      <c r="B42" s="429"/>
      <c r="C42" s="429"/>
      <c r="D42" s="429"/>
      <c r="E42" s="429"/>
      <c r="F42" s="433"/>
    </row>
    <row r="44" spans="1:6" x14ac:dyDescent="0.25">
      <c r="A44" s="464" t="s">
        <v>139</v>
      </c>
      <c r="B44" s="429"/>
      <c r="C44" s="464" t="s">
        <v>140</v>
      </c>
      <c r="D44" s="465">
        <v>0.60763888888888895</v>
      </c>
      <c r="E44" s="466"/>
    </row>
    <row r="46" spans="1:6" x14ac:dyDescent="0.25">
      <c r="A46" s="464" t="s">
        <v>138</v>
      </c>
      <c r="B46" s="429"/>
      <c r="C46" s="464" t="s">
        <v>141</v>
      </c>
      <c r="D46" s="465">
        <v>0.6875</v>
      </c>
      <c r="E46" s="466"/>
    </row>
    <row r="47" spans="1:6" x14ac:dyDescent="0.25">
      <c r="E47" s="450">
        <f>(ROUND(D46*24/0.25,0)*0.25)-(ROUND(D44*24/0.25,0)*0.25)-C48-C49-C50</f>
        <v>1.5</v>
      </c>
    </row>
    <row r="48" spans="1:6" x14ac:dyDescent="0.25">
      <c r="A48" s="464" t="s">
        <v>142</v>
      </c>
      <c r="B48" s="469">
        <v>4.1666666666666664E-2</v>
      </c>
      <c r="C48" s="453"/>
    </row>
    <row r="49" spans="1:4" x14ac:dyDescent="0.25">
      <c r="B49" s="468" t="s">
        <v>144</v>
      </c>
      <c r="C49" s="453">
        <v>0.5</v>
      </c>
    </row>
    <row r="50" spans="1:4" x14ac:dyDescent="0.25">
      <c r="B50" s="468" t="s">
        <v>143</v>
      </c>
      <c r="C50" s="453"/>
    </row>
    <row r="52" spans="1:4" x14ac:dyDescent="0.25">
      <c r="A52" t="s">
        <v>68</v>
      </c>
      <c r="D52" s="467" t="str">
        <f>TEXT(E47/24,"h:m")</f>
        <v>1:30</v>
      </c>
    </row>
  </sheetData>
  <mergeCells count="3">
    <mergeCell ref="A11:E11"/>
    <mergeCell ref="A26:E26"/>
    <mergeCell ref="A35:E35"/>
  </mergeCells>
  <pageMargins left="0.7" right="0.7" top="0.75" bottom="0.75" header="0.3" footer="0.3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V9</vt:lpstr>
      <vt:lpstr>Final Formatted Template</vt:lpstr>
      <vt:lpstr>Working Template no hidden cell</vt:lpstr>
      <vt:lpstr>Timesheet</vt:lpstr>
      <vt:lpstr>Nonexempt Request Leave</vt:lpstr>
      <vt:lpstr>Call-Back Form</vt:lpstr>
      <vt:lpstr>Leave Form</vt:lpstr>
      <vt:lpstr>'Call-Back Form'!Print_Area</vt:lpstr>
      <vt:lpstr>'Final Formatted Template'!Print_Area</vt:lpstr>
      <vt:lpstr>'Leave Form'!Print_Area</vt:lpstr>
      <vt:lpstr>'Nonexempt Request Leave'!Print_Area</vt:lpstr>
      <vt:lpstr>'V9'!Print_Area</vt:lpstr>
    </vt:vector>
  </TitlesOfParts>
  <Company>Santa Fe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Sally Bina</cp:lastModifiedBy>
  <cp:lastPrinted>2017-05-10T14:46:27Z</cp:lastPrinted>
  <dcterms:created xsi:type="dcterms:W3CDTF">2013-11-21T14:15:00Z</dcterms:created>
  <dcterms:modified xsi:type="dcterms:W3CDTF">2018-04-02T15:05:00Z</dcterms:modified>
</cp:coreProperties>
</file>